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490" windowHeight="5625" activeTab="1"/>
  </bookViews>
  <sheets>
    <sheet name="ORÇAMENTO " sheetId="1" r:id="rId1"/>
    <sheet name="COMPOSIÇÃ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7" i="2" l="1"/>
  <c r="I197" i="2" s="1"/>
  <c r="F196" i="2"/>
  <c r="I196" i="2" s="1"/>
  <c r="F192" i="2"/>
  <c r="I192" i="2" s="1"/>
  <c r="F191" i="2"/>
  <c r="I191" i="2" s="1"/>
  <c r="F190" i="2"/>
  <c r="I190" i="2" s="1"/>
  <c r="F189" i="2"/>
  <c r="I189" i="2" s="1"/>
  <c r="F188" i="2"/>
  <c r="I188" i="2" s="1"/>
  <c r="F187" i="2"/>
  <c r="I187" i="2" s="1"/>
  <c r="F183" i="2"/>
  <c r="I183" i="2" s="1"/>
  <c r="F182" i="2"/>
  <c r="I182" i="2" s="1"/>
  <c r="I184" i="2" s="1"/>
  <c r="J184" i="2" s="1"/>
  <c r="F178" i="2"/>
  <c r="I178" i="2" s="1"/>
  <c r="F177" i="2"/>
  <c r="I177" i="2" s="1"/>
  <c r="F176" i="2"/>
  <c r="I176" i="2" s="1"/>
  <c r="F175" i="2"/>
  <c r="I175" i="2" s="1"/>
  <c r="F174" i="2"/>
  <c r="I174" i="2" s="1"/>
  <c r="F170" i="2"/>
  <c r="I170" i="2" s="1"/>
  <c r="F169" i="2"/>
  <c r="I169" i="2" s="1"/>
  <c r="I171" i="2" s="1"/>
  <c r="J171" i="2" s="1"/>
  <c r="F165" i="2"/>
  <c r="I165" i="2" s="1"/>
  <c r="F164" i="2"/>
  <c r="I164" i="2" s="1"/>
  <c r="I163" i="2"/>
  <c r="F163" i="2"/>
  <c r="F162" i="2"/>
  <c r="I162" i="2" s="1"/>
  <c r="F158" i="2"/>
  <c r="I158" i="2" s="1"/>
  <c r="I159" i="2" s="1"/>
  <c r="J159" i="2" s="1"/>
  <c r="F154" i="2"/>
  <c r="I154" i="2" s="1"/>
  <c r="F153" i="2"/>
  <c r="I153" i="2" s="1"/>
  <c r="F152" i="2"/>
  <c r="I152" i="2" s="1"/>
  <c r="I155" i="2" s="1"/>
  <c r="J155" i="2" s="1"/>
  <c r="F148" i="2"/>
  <c r="I148" i="2" s="1"/>
  <c r="F147" i="2"/>
  <c r="I147" i="2" s="1"/>
  <c r="I149" i="2" s="1"/>
  <c r="J149" i="2" s="1"/>
  <c r="F143" i="2"/>
  <c r="I143" i="2" s="1"/>
  <c r="F142" i="2"/>
  <c r="I142" i="2" s="1"/>
  <c r="I141" i="2"/>
  <c r="F141" i="2"/>
  <c r="F137" i="2"/>
  <c r="I137" i="2" s="1"/>
  <c r="I138" i="2" s="1"/>
  <c r="J138" i="2" s="1"/>
  <c r="I133" i="2"/>
  <c r="I134" i="2" s="1"/>
  <c r="J134" i="2" s="1"/>
  <c r="F133" i="2"/>
  <c r="F129" i="2"/>
  <c r="I129" i="2" s="1"/>
  <c r="I130" i="2" s="1"/>
  <c r="J130" i="2" s="1"/>
  <c r="I125" i="2"/>
  <c r="I124" i="2"/>
  <c r="I122" i="2"/>
  <c r="F121" i="2"/>
  <c r="I121" i="2" s="1"/>
  <c r="I120" i="2"/>
  <c r="F120" i="2"/>
  <c r="F119" i="2"/>
  <c r="I119" i="2" s="1"/>
  <c r="I117" i="2"/>
  <c r="F117" i="2"/>
  <c r="F116" i="2"/>
  <c r="I116" i="2" s="1"/>
  <c r="I115" i="2"/>
  <c r="F115" i="2"/>
  <c r="F114" i="2"/>
  <c r="I114" i="2" s="1"/>
  <c r="I113" i="2"/>
  <c r="F113" i="2"/>
  <c r="F111" i="2"/>
  <c r="I111" i="2" s="1"/>
  <c r="I109" i="2"/>
  <c r="F109" i="2"/>
  <c r="I106" i="2"/>
  <c r="F104" i="2"/>
  <c r="I104" i="2" s="1"/>
  <c r="I102" i="2"/>
  <c r="I101" i="2"/>
  <c r="F100" i="2"/>
  <c r="I100" i="2" s="1"/>
  <c r="F99" i="2"/>
  <c r="I99" i="2" s="1"/>
  <c r="F97" i="2"/>
  <c r="I97" i="2" s="1"/>
  <c r="F95" i="2"/>
  <c r="I95" i="2" s="1"/>
  <c r="F94" i="2"/>
  <c r="I94" i="2" s="1"/>
  <c r="F91" i="2"/>
  <c r="I91" i="2" s="1"/>
  <c r="I90" i="2"/>
  <c r="F90" i="2"/>
  <c r="I89" i="2"/>
  <c r="F87" i="2"/>
  <c r="I87" i="2" s="1"/>
  <c r="I86" i="2"/>
  <c r="F86" i="2"/>
  <c r="F85" i="2"/>
  <c r="I85" i="2" s="1"/>
  <c r="I84" i="2"/>
  <c r="F84" i="2"/>
  <c r="I82" i="2"/>
  <c r="I81" i="2"/>
  <c r="I80" i="2"/>
  <c r="F80" i="2"/>
  <c r="F78" i="2"/>
  <c r="I78" i="2" s="1"/>
  <c r="I77" i="2"/>
  <c r="F77" i="2"/>
  <c r="F76" i="2"/>
  <c r="I76" i="2" s="1"/>
  <c r="I75" i="2"/>
  <c r="F75" i="2"/>
  <c r="F73" i="2"/>
  <c r="I73" i="2" s="1"/>
  <c r="I72" i="2"/>
  <c r="F72" i="2"/>
  <c r="F71" i="2"/>
  <c r="I71" i="2" s="1"/>
  <c r="I70" i="2"/>
  <c r="F70" i="2"/>
  <c r="F69" i="2"/>
  <c r="I69" i="2" s="1"/>
  <c r="I68" i="2"/>
  <c r="F68" i="2"/>
  <c r="F66" i="2"/>
  <c r="I66" i="2" s="1"/>
  <c r="I65" i="2"/>
  <c r="F65" i="2"/>
  <c r="F64" i="2"/>
  <c r="I64" i="2" s="1"/>
  <c r="I63" i="2"/>
  <c r="F63" i="2"/>
  <c r="F62" i="2"/>
  <c r="I62" i="2" s="1"/>
  <c r="F56" i="2"/>
  <c r="I56" i="2" s="1"/>
  <c r="I55" i="2"/>
  <c r="F55" i="2"/>
  <c r="F54" i="2"/>
  <c r="I54" i="2" s="1"/>
  <c r="I53" i="2"/>
  <c r="F53" i="2"/>
  <c r="F52" i="2"/>
  <c r="I52" i="2" s="1"/>
  <c r="I51" i="2"/>
  <c r="F51" i="2"/>
  <c r="F50" i="2"/>
  <c r="I50" i="2" s="1"/>
  <c r="I49" i="2"/>
  <c r="F49" i="2"/>
  <c r="F48" i="2"/>
  <c r="I48" i="2" s="1"/>
  <c r="I47" i="2"/>
  <c r="F47" i="2"/>
  <c r="F46" i="2"/>
  <c r="I46" i="2" s="1"/>
  <c r="I45" i="2"/>
  <c r="F45" i="2"/>
  <c r="F44" i="2"/>
  <c r="I44" i="2" s="1"/>
  <c r="I43" i="2"/>
  <c r="F43" i="2"/>
  <c r="F42" i="2"/>
  <c r="I42" i="2" s="1"/>
  <c r="I41" i="2"/>
  <c r="F41" i="2"/>
  <c r="F40" i="2"/>
  <c r="I40" i="2" s="1"/>
  <c r="I39" i="2"/>
  <c r="F39" i="2"/>
  <c r="F38" i="2"/>
  <c r="I38" i="2" s="1"/>
  <c r="F34" i="2"/>
  <c r="I34" i="2" s="1"/>
  <c r="I33" i="2"/>
  <c r="F33" i="2"/>
  <c r="F32" i="2"/>
  <c r="I32" i="2" s="1"/>
  <c r="I31" i="2"/>
  <c r="F31" i="2"/>
  <c r="F30" i="2"/>
  <c r="I30" i="2" s="1"/>
  <c r="I29" i="2"/>
  <c r="I35" i="2" s="1"/>
  <c r="J35" i="2" s="1"/>
  <c r="F29" i="2"/>
  <c r="I25" i="2"/>
  <c r="F25" i="2"/>
  <c r="F24" i="2"/>
  <c r="I24" i="2" s="1"/>
  <c r="I23" i="2"/>
  <c r="F23" i="2"/>
  <c r="I19" i="2"/>
  <c r="I20" i="2" s="1"/>
  <c r="J20" i="2" s="1"/>
  <c r="F19" i="2"/>
  <c r="F18" i="2"/>
  <c r="I18" i="2" s="1"/>
  <c r="F14" i="2"/>
  <c r="I14" i="2" s="1"/>
  <c r="I15" i="2" s="1"/>
  <c r="J15" i="2" s="1"/>
  <c r="F10" i="2"/>
  <c r="I10" i="2" s="1"/>
  <c r="I9" i="2"/>
  <c r="I11" i="2" s="1"/>
  <c r="J11" i="2" s="1"/>
  <c r="F9" i="2"/>
  <c r="I31" i="1"/>
  <c r="I15" i="1"/>
  <c r="J32" i="1"/>
  <c r="I27" i="1"/>
  <c r="I26" i="1"/>
  <c r="I28" i="1" s="1"/>
  <c r="J28" i="1" s="1"/>
  <c r="I22" i="1"/>
  <c r="I21" i="1"/>
  <c r="I17" i="1"/>
  <c r="I16" i="1"/>
  <c r="I11" i="1"/>
  <c r="I12" i="1" s="1"/>
  <c r="J12" i="1" s="1"/>
  <c r="I10" i="1"/>
  <c r="I198" i="2" l="1"/>
  <c r="J198" i="2" s="1"/>
  <c r="I193" i="2"/>
  <c r="I179" i="2"/>
  <c r="J179" i="2" s="1"/>
  <c r="I26" i="2"/>
  <c r="J26" i="2" s="1"/>
  <c r="J193" i="2"/>
  <c r="I144" i="2"/>
  <c r="J144" i="2" s="1"/>
  <c r="I57" i="2"/>
  <c r="J57" i="2" s="1"/>
  <c r="I126" i="2"/>
  <c r="J126" i="2" s="1"/>
  <c r="I166" i="2"/>
  <c r="J166" i="2" s="1"/>
  <c r="I32" i="1"/>
  <c r="J34" i="1" s="1"/>
  <c r="I23" i="1"/>
  <c r="J23" i="1" s="1"/>
  <c r="I18" i="1"/>
  <c r="J18" i="1" s="1"/>
  <c r="I200" i="2" l="1"/>
  <c r="J200" i="2" s="1"/>
  <c r="J35" i="1"/>
  <c r="J36" i="1" s="1"/>
</calcChain>
</file>

<file path=xl/sharedStrings.xml><?xml version="1.0" encoding="utf-8"?>
<sst xmlns="http://schemas.openxmlformats.org/spreadsheetml/2006/main" count="699" uniqueCount="404">
  <si>
    <t>PREFEITURA MUNICIPAL DE CATALÃO</t>
  </si>
  <si>
    <t>SECRETARIA MUNICIPAL DE OBRAS</t>
  </si>
  <si>
    <t>ORÇAMENTO- 7 CASAS PADRÃO POPULAR</t>
  </si>
  <si>
    <t>END.: SANTO ANTÔNIO DO RIO VERDE</t>
  </si>
  <si>
    <t>REF.: TABELA 133 - CUSTOS DE OBRAS CIVIS - DEZEMBRO/2018 - DESONERADA / SINAPI - PREÇO DE INSUMOS DESONERADA - 03/19</t>
  </si>
  <si>
    <t>24 DE JULHO DE 2019</t>
  </si>
  <si>
    <t>ITEM</t>
  </si>
  <si>
    <t>CODIGO</t>
  </si>
  <si>
    <t>DESCRIÇÃO</t>
  </si>
  <si>
    <t>UND</t>
  </si>
  <si>
    <t>QUANT.</t>
  </si>
  <si>
    <t>MATERIAL</t>
  </si>
  <si>
    <t>MÃO DE OBRA</t>
  </si>
  <si>
    <t>TOTAL</t>
  </si>
  <si>
    <t>TOTAL C/ BDI</t>
  </si>
  <si>
    <t xml:space="preserve">GRUPO DE SERVIÇO: 164- SERVIÇOS PRELIMINARES </t>
  </si>
  <si>
    <t>SERVIÇOS PRELIMINARES</t>
  </si>
  <si>
    <t>1.1</t>
  </si>
  <si>
    <t>AGETOP</t>
  </si>
  <si>
    <t>PLACA DE OBRA EM CHAPA METÁLICA 28 COM PINTURA, AFIXADA EM CAVALETES DE MADEIRA DE LEI (VIGOTAS 6X12CM - PADRÃO AGETOP)</t>
  </si>
  <si>
    <t>m2</t>
  </si>
  <si>
    <t>1.2</t>
  </si>
  <si>
    <t>SINAPI/INSUMOS</t>
  </si>
  <si>
    <t>LOCAÇÃO DE CONTAINER 2,30 X 6,00 M ALT. 2,50 M COM 1 SANITARIO PARA ESCRITORIO COMPLETO, SEM DIVISÓRIAS INTERNAS</t>
  </si>
  <si>
    <t>MÊS</t>
  </si>
  <si>
    <t>SUBTOTAL</t>
  </si>
  <si>
    <t xml:space="preserve">GRUPO DE SERVIÇO: 165- TRANSPORTES </t>
  </si>
  <si>
    <t>TRANSPORTES</t>
  </si>
  <si>
    <t>2.1</t>
  </si>
  <si>
    <t>TRANSPORTE DE MATERIAIS/EQUIPAMENTOS/OUTROS ( INCLUSIVE OS DA MOBILIZAÇÃO E DESMOBILIZAÇÃO ) - CAMINHÃO CARROCERIA MADEIRA 15T (INCLUSO NO VALOR ORETORNO )</t>
  </si>
  <si>
    <t xml:space="preserve">tkm </t>
  </si>
  <si>
    <t>2.2</t>
  </si>
  <si>
    <t>MOBILIZAÇÃO DO CANTEIRO DE OBRAS - INCLUSIVE CARGA E DESCARGA E A HORAIMPRODUTIVA DO CAMINHÃO - ( EXCLUSO O TRANSPORTE )</t>
  </si>
  <si>
    <t xml:space="preserve">un </t>
  </si>
  <si>
    <t>2.3</t>
  </si>
  <si>
    <t>DESMOBILIZAÇÃO DO CANTEIRO DE OBRAS - INCLUSIVE CARGA E DESCARGA E A HORAIMPRODUTIVA DO CAMINHÃO - ( EXCLUSO O TRANSPORTE )</t>
  </si>
  <si>
    <t xml:space="preserve">GRUPO DE SERVIÇO: 187- ADMINISTRAÇÃO - MENSALISTAS </t>
  </si>
  <si>
    <t xml:space="preserve"> ADMINISTRAÇÃO - MENSALISTAS</t>
  </si>
  <si>
    <t>3.1</t>
  </si>
  <si>
    <t xml:space="preserve">ENGENHEIRO - (OBRAS CIVIS) </t>
  </si>
  <si>
    <t xml:space="preserve">H </t>
  </si>
  <si>
    <t>3.2</t>
  </si>
  <si>
    <t xml:space="preserve"> ENCARREGADO - (OBRAS CIVIS)</t>
  </si>
  <si>
    <t>H</t>
  </si>
  <si>
    <t>GRUPO DE SERVIÇO: 189- DIVERSOS</t>
  </si>
  <si>
    <t>DIVERSOS</t>
  </si>
  <si>
    <t>4.1</t>
  </si>
  <si>
    <t>CAFE DA MANHA</t>
  </si>
  <si>
    <t xml:space="preserve"> RE </t>
  </si>
  <si>
    <t>4.2</t>
  </si>
  <si>
    <t xml:space="preserve">CANTINA - (OBRAS CIVIS) </t>
  </si>
  <si>
    <t xml:space="preserve">RE </t>
  </si>
  <si>
    <t xml:space="preserve">GRUPO DE SERVIÇO: COMPOSIÇÃO </t>
  </si>
  <si>
    <t>COMPOSIÇÃO</t>
  </si>
  <si>
    <t>5.1</t>
  </si>
  <si>
    <t>CONSTRUÇÃO DAS UNIDADES HABITACIONAIS</t>
  </si>
  <si>
    <t>BDI (26,65%)</t>
  </si>
  <si>
    <t>TOTAL COM BDI</t>
  </si>
  <si>
    <t>_______________________________________________________________</t>
  </si>
  <si>
    <t xml:space="preserve">LEONARDO MARTINS DE CASTRO TEIXEIRA </t>
  </si>
  <si>
    <t>SECRETÁRIO MUNICIPAL DE OBRAS</t>
  </si>
  <si>
    <t>ENGENHEIRO CIVIL</t>
  </si>
  <si>
    <t>CREA: 7455/D-GO</t>
  </si>
  <si>
    <t>COMPOSIÇÃO PARA EXECUÇÃO DE 1 CASA PADRÃO POPULAR</t>
  </si>
  <si>
    <t>GRUPO DE SERVIÇO: 164- SERVIÇOS PRELIMINARES</t>
  </si>
  <si>
    <t>LOCAÇÃO DE OBRAS DE PEQUENO PORTE COM CAVALETE INCLUSO PINTURA (FASE INTERNA DO SARRAFO 10CM E PIQUETE COM TESTEMUNHA</t>
  </si>
  <si>
    <t xml:space="preserve"> RASPAGEM E LIMPEZA MANUAL DO TERRENO</t>
  </si>
  <si>
    <t xml:space="preserve"> m2</t>
  </si>
  <si>
    <t>GRUPO DE SERVIÇO: 165- TRANSPORTES</t>
  </si>
  <si>
    <t xml:space="preserve">TRANSPORTE DE ENTULHO EM CAÇAMBA ESTACIONÁRIA INCLUSO A CARGA MANUAL </t>
  </si>
  <si>
    <t xml:space="preserve">m3 </t>
  </si>
  <si>
    <t>GRUPO DE SERVIÇO: 166- SERVIÇOS EM TERRA</t>
  </si>
  <si>
    <t xml:space="preserve">SERVIÇO EM TERRA </t>
  </si>
  <si>
    <t>APILOAMENTO</t>
  </si>
  <si>
    <t xml:space="preserve">ATERRO INTERNO SEM APILOAMENTO EM CARRINHO DE MÃO </t>
  </si>
  <si>
    <t>m3</t>
  </si>
  <si>
    <t>GRUPO DE SERVIÇO:167- FUNDAÇÕES E SONDAGENS</t>
  </si>
  <si>
    <t>FUNDACOES E SONDAGENS</t>
  </si>
  <si>
    <t>ESTACA A TRADO DIAM.25 CM SEM FERRO</t>
  </si>
  <si>
    <t>m</t>
  </si>
  <si>
    <t>ACO CA 50-A - 8,0 MM (5/16") - (OBRAS CIVIS)</t>
  </si>
  <si>
    <t>Kg</t>
  </si>
  <si>
    <t>4.3</t>
  </si>
  <si>
    <t>ACO CA 60-B 4,2 MM - (OBRAS CIVIS)</t>
  </si>
  <si>
    <t>GRUPO DE SERVIÇO:168- ESTRUTURA</t>
  </si>
  <si>
    <t>ESTRUTURA</t>
  </si>
  <si>
    <t xml:space="preserve">VERGA/CONTRAVERGA EM CONCRETO ARMADO FCK = 20 MPA </t>
  </si>
  <si>
    <t>5.2</t>
  </si>
  <si>
    <t>FORMA DE TABUA CINTA/PILAR SOBRE/ENTRE ALVENARIA U=8 VEZES</t>
  </si>
  <si>
    <t>5.3</t>
  </si>
  <si>
    <t>ACO CA-50 A - 8,0 MM (5/16") - (OBRAS CIVIS)</t>
  </si>
  <si>
    <t>5.4</t>
  </si>
  <si>
    <t>ACO CA-60B - 4,2 MM - (OBRAS CIVIS)</t>
  </si>
  <si>
    <t>5.5</t>
  </si>
  <si>
    <t>PREPARO COM BETONEIRA E TRANSPORTE MANUAL DE CONCRETO FCK-20 - (O.C.)</t>
  </si>
  <si>
    <t>5.6</t>
  </si>
  <si>
    <t>FORRO EM LAJE PRE-MOLDADA INC.CAPEAMENTO/FERR.DISTRIB./ESCORAMENTO E FORMA/DESFORMA</t>
  </si>
  <si>
    <t>GRUPO DE SERVIÇO:169-INST. ELET./TELEFONICA/CABEAMENTO ESTRUTURADO</t>
  </si>
  <si>
    <t>INST. ELET./TELEFONICA/CABEAMENTO ESTRUTURADO</t>
  </si>
  <si>
    <t>6.1</t>
  </si>
  <si>
    <t>CAIXA METALICA OCTOGONAL FUNDO MOVEL, SIMPLES 2"</t>
  </si>
  <si>
    <t>Un</t>
  </si>
  <si>
    <t>6.2</t>
  </si>
  <si>
    <t>CAIXA METALICA RET. 4" X 2" X 2"</t>
  </si>
  <si>
    <t>6.3</t>
  </si>
  <si>
    <t>DISJUNTOR MONOPOLAR DE 10 A 30-A</t>
  </si>
  <si>
    <t>6.4</t>
  </si>
  <si>
    <t>DISJUNTOR MONOPOLAR DE 35 A 50-A</t>
  </si>
  <si>
    <t>6.5</t>
  </si>
  <si>
    <t>ELETRODUTO PVC FLEXÍVEL - MANGUEIRA CORRUGADA - DIAM. 3/4"</t>
  </si>
  <si>
    <t>M</t>
  </si>
  <si>
    <t>6.6</t>
  </si>
  <si>
    <t>FIO DE COBRE NU No. 6 MM2 (18,00 M/KG)</t>
  </si>
  <si>
    <t>6.7</t>
  </si>
  <si>
    <t>FIO ISOLADO PVC 750 V, No. 1,5 MM2</t>
  </si>
  <si>
    <t>6.8</t>
  </si>
  <si>
    <t>FIO ISOLADO PVC 750 V, No. 2,5 MM2</t>
  </si>
  <si>
    <t>6.9</t>
  </si>
  <si>
    <t>FIO ISOLADO PVC 750 V, No. 4 MM2</t>
  </si>
  <si>
    <t>6.10</t>
  </si>
  <si>
    <t>FIO ISOLADO PVC 750 V, No. 6 MM2</t>
  </si>
  <si>
    <t>6.11</t>
  </si>
  <si>
    <t>FIO ISOLADO PVC 750 V, No. 10 MM2</t>
  </si>
  <si>
    <t>6.12</t>
  </si>
  <si>
    <t>FITA ISOLANTE, ROLO DE 5,00 M</t>
  </si>
  <si>
    <t>6.13</t>
  </si>
  <si>
    <t>HASTE REV.COBRE(COPPERWELD) 3/4" X 2,40 M C/CONECTOR</t>
  </si>
  <si>
    <t>6.14</t>
  </si>
  <si>
    <t>INTERRUPTOR SIMPLES 1 SEÇÃO E 1 TOMADA HEXAGONAL 2P + T - 10A CONJUGADOS</t>
  </si>
  <si>
    <t>6.15</t>
  </si>
  <si>
    <t>LAMPADA COMPACTA ELETRÔNICA COM REATOR INTEGRADO 25/26 W</t>
  </si>
  <si>
    <t>6.16</t>
  </si>
  <si>
    <t>LUMINARIA PLAFON SOBREPOR P/LÂMP.COMPACTA ELETRÔNICA 2 X 26W</t>
  </si>
  <si>
    <t>6.17</t>
  </si>
  <si>
    <t>PADRAO MONOFASICO 10 MM2 H=5 METROS</t>
  </si>
  <si>
    <t>6.18</t>
  </si>
  <si>
    <t>QUADRO DE DISTRIBUIÇÃO DE EMBUTIR EM PVC CB 12E - 80A</t>
  </si>
  <si>
    <t xml:space="preserve"> Un </t>
  </si>
  <si>
    <t>6.19</t>
  </si>
  <si>
    <t>TOMADA HEXAGONAL 2P + T - 10A - 250V</t>
  </si>
  <si>
    <t>GRUPO DE SERVIÇO:170-INSTALAÇÕES HIDROSSANITÁRIAS</t>
  </si>
  <si>
    <t>INSTALAÇÕES HIDROSSANITÁRIAS</t>
  </si>
  <si>
    <t>S/U</t>
  </si>
  <si>
    <t>A.</t>
  </si>
  <si>
    <t>L O U C A S E M E T A I S</t>
  </si>
  <si>
    <t>7.1</t>
  </si>
  <si>
    <t>V A S O S A N I T A R I O / A C E S S O R I O S</t>
  </si>
  <si>
    <t>7.1.2</t>
  </si>
  <si>
    <t>VASO SANITÁRIO COM CAIXA ACOPLADA COMPLETO - EXCLUSO ASSENTO</t>
  </si>
  <si>
    <t>7.1.3</t>
  </si>
  <si>
    <t xml:space="preserve">ANEL DE VEDAÇÃO PARA VASO SANITÁRIO </t>
  </si>
  <si>
    <t xml:space="preserve">Un </t>
  </si>
  <si>
    <t>7.1.4</t>
  </si>
  <si>
    <t>CONJUNTO DE FIXACAO P/VASO SANITARIO (PAR)</t>
  </si>
  <si>
    <t>CJ</t>
  </si>
  <si>
    <t>7.1.5</t>
  </si>
  <si>
    <t>ASSENTO PARA VASO SANITÁRIO</t>
  </si>
  <si>
    <t>7.1.6</t>
  </si>
  <si>
    <t>PORTA PAPEL HIGIENICO EM INOX</t>
  </si>
  <si>
    <t>7.2</t>
  </si>
  <si>
    <t>L A V A T O R I O / A C E S S O R I O S</t>
  </si>
  <si>
    <t>7.2.1</t>
  </si>
  <si>
    <t xml:space="preserve"> LAVATÓRIO MÉDIO COM COLUNA</t>
  </si>
  <si>
    <t xml:space="preserve"> Um</t>
  </si>
  <si>
    <t>7.2.2</t>
  </si>
  <si>
    <t>FIXACAO P/LAVATORIO (PAR)</t>
  </si>
  <si>
    <t>PAR</t>
  </si>
  <si>
    <t>7.2.3</t>
  </si>
  <si>
    <t>LIGAÇÃO FLEXÍVEL PVC DIAM.1/2" (ENGATE)</t>
  </si>
  <si>
    <t>7.2.4</t>
  </si>
  <si>
    <t>SIFAO FLEXIVEL UNIVERSAL ( SANFONADO) EM PVC PARA LAVATORIO</t>
  </si>
  <si>
    <t>7.2.5</t>
  </si>
  <si>
    <t>TORNEIRA PARA LAVATÓRIO DIÂMETRO 1/2"</t>
  </si>
  <si>
    <t>7.2.6</t>
  </si>
  <si>
    <t>VALVULA P/LAVATORIO OU BEBEDOURO METALICO DIAMETRO 1"</t>
  </si>
  <si>
    <t>7.3</t>
  </si>
  <si>
    <t>P I A / A C E S S O R I O S</t>
  </si>
  <si>
    <t>7.3.1</t>
  </si>
  <si>
    <t>PIA MARMORE/GRANITO SINTÉTICO 1,20X0,60 M</t>
  </si>
  <si>
    <t>7.3.2</t>
  </si>
  <si>
    <t>TORNEIRA P/PIA OU BEBEDOURO DIAM. 1/2" E 3/4" PAREDE</t>
  </si>
  <si>
    <t>7.3.3</t>
  </si>
  <si>
    <t>SIFAO PVC P/PIA 1.1/2" X 2"</t>
  </si>
  <si>
    <t>7.3.4</t>
  </si>
  <si>
    <t>VALVULA P/PIA TIPO AMERICANA DIAM.3.1/2" (METAL)</t>
  </si>
  <si>
    <t>7.4</t>
  </si>
  <si>
    <t>F I L T R O / C H U V E I R O</t>
  </si>
  <si>
    <t>7.4.1</t>
  </si>
  <si>
    <t xml:space="preserve"> CHUVEIRO ELÉTRICO EM PVC COM BRAÇO METÁLICO Un </t>
  </si>
  <si>
    <t>7.4.2</t>
  </si>
  <si>
    <t xml:space="preserve">PORTA TOALHA HASTE CURTA EM METAL/ACABAMENTO CROMADO </t>
  </si>
  <si>
    <t>7.4.3</t>
  </si>
  <si>
    <t>SABONETEIRA EM INOX</t>
  </si>
  <si>
    <t>un</t>
  </si>
  <si>
    <t>7.5</t>
  </si>
  <si>
    <t>T A N Q U E S / T O R N E I R A S J A R D I M S</t>
  </si>
  <si>
    <t>7.5.1</t>
  </si>
  <si>
    <t>TANQUE MARMORE/GRANITO SINTÉTICO / 1 BATEDOR</t>
  </si>
  <si>
    <t>7.5.2</t>
  </si>
  <si>
    <t>TORNEIRA DE PAREDE P/TANQUE DIAM.1/2" E 3/4"</t>
  </si>
  <si>
    <t>7.5.3</t>
  </si>
  <si>
    <t>SIFAO P/TANQUE 1" X 1.1/2" - PVC</t>
  </si>
  <si>
    <t>7.5.4</t>
  </si>
  <si>
    <t>VALVULA P/TANQUE METALICA DIAM.1" S/LADRAO</t>
  </si>
  <si>
    <t>7.6</t>
  </si>
  <si>
    <t>R E G I S T R O S</t>
  </si>
  <si>
    <t>7.6.1</t>
  </si>
  <si>
    <t>REGISTRO DE GAVETA BRUTO DIAMETRO 3/4"</t>
  </si>
  <si>
    <t>7.6.2</t>
  </si>
  <si>
    <t>REGISTRO DE GAVETA BRUTO DIAMETRO 2"</t>
  </si>
  <si>
    <t>7.6.3</t>
  </si>
  <si>
    <t>REGISTRO DE PRESSAO C/CANOPLA CROMADA DIAM.3/4"</t>
  </si>
  <si>
    <t>B.</t>
  </si>
  <si>
    <t>AGUA FRIA</t>
  </si>
  <si>
    <t>7.7</t>
  </si>
  <si>
    <t>T U B O S DE P V C S O L D A V E L</t>
  </si>
  <si>
    <t>7.7.1</t>
  </si>
  <si>
    <t>TUBO SOLDAVEL PVC MARROM DIAMETRO 25 mm</t>
  </si>
  <si>
    <t>7.7.2</t>
  </si>
  <si>
    <t>TUBO SOLDAVEL PVC MARROM DIAM. 50 mm</t>
  </si>
  <si>
    <t>7.8</t>
  </si>
  <si>
    <t>A D A P T A D O R E S DE P V C S O L D A V E</t>
  </si>
  <si>
    <t>7.8.1</t>
  </si>
  <si>
    <t>ADAPTAD.PVC SOLD.LONGO C/FLANGES LIVRES P/ CX.DAGUA 50X1.1/2</t>
  </si>
  <si>
    <t>7.9</t>
  </si>
  <si>
    <t>J O E L H O S</t>
  </si>
  <si>
    <t>7.9.1</t>
  </si>
  <si>
    <t>JOELHO 90 GRAUS SOLDAVEL DIAMETRO 25 MM</t>
  </si>
  <si>
    <t>7.9.2</t>
  </si>
  <si>
    <t>JOELHO 90 GRAUS SOLDAVEL 50 mm (MARROM)</t>
  </si>
  <si>
    <t>7.9.3</t>
  </si>
  <si>
    <t xml:space="preserve"> JOELHO 90 GRAUS SOLDAVEL DIAMETRO 75 mm </t>
  </si>
  <si>
    <t>7.9.4</t>
  </si>
  <si>
    <t>JOELHO 90 GRAUS SOLD. C/BUCHA LATAO 25 X 3/4"</t>
  </si>
  <si>
    <t>7.10</t>
  </si>
  <si>
    <t>T E</t>
  </si>
  <si>
    <t>7.10.1</t>
  </si>
  <si>
    <t>TE 90 GRAUS SOLDAVEL DIAMETRO 25 mm</t>
  </si>
  <si>
    <t>7.11</t>
  </si>
  <si>
    <t>C U R V A S</t>
  </si>
  <si>
    <t>7.11.1</t>
  </si>
  <si>
    <t xml:space="preserve">CURVA 90 GRAUS SOLDAVEL DIAMETRO 40 mm </t>
  </si>
  <si>
    <t>C.</t>
  </si>
  <si>
    <t>E S G O T O S A N I T A R I O</t>
  </si>
  <si>
    <t>7.12</t>
  </si>
  <si>
    <t>C O R P O DE C A I X A S I F O N A D A/R A L O</t>
  </si>
  <si>
    <t>7.12.1</t>
  </si>
  <si>
    <t>CORPO CX. SIFONADA DIAM. 100 X 100 X 50</t>
  </si>
  <si>
    <t>7.13</t>
  </si>
  <si>
    <t>G R E L H A S</t>
  </si>
  <si>
    <t>7.13.1</t>
  </si>
  <si>
    <t>GRELHA QUADRADA BRANCA DIAM. 100 MM</t>
  </si>
  <si>
    <t>7.14</t>
  </si>
  <si>
    <t>D I V E R S O S</t>
  </si>
  <si>
    <t>7.14.1</t>
  </si>
  <si>
    <t>KIT CAVALETE D=25MM P/HIDRÔMETRO 1,5-3,0-5,0 M3/MURETA/CAIXA</t>
  </si>
  <si>
    <t>7.14.2</t>
  </si>
  <si>
    <t>CAIXA DE GORDURA E INSPEÇÃO EM PVC/ABS 19 LITROS COM TAMPA E PORTA TAMPA E CESTO DE LIMPEZA REMOVÍVEL</t>
  </si>
  <si>
    <t>7.14.3</t>
  </si>
  <si>
    <t>TERMINAL DE VENTILACAO DIAMETRO 50 MM</t>
  </si>
  <si>
    <t>7.14.4</t>
  </si>
  <si>
    <t>CAIXA DAGUA POLIETILENO 500 LTS.C/TAMPA</t>
  </si>
  <si>
    <t>7.14.5</t>
  </si>
  <si>
    <t>TORNEIRA BOIA DIAMETRO (3/4") 20 MM</t>
  </si>
  <si>
    <t>7.15</t>
  </si>
  <si>
    <t>T U B O S</t>
  </si>
  <si>
    <t>7.15.1</t>
  </si>
  <si>
    <t>TUBO SOLD.P/ESGOTO DIAM. 40 MM</t>
  </si>
  <si>
    <t>7.15.2</t>
  </si>
  <si>
    <t>TUBO SOLD. P/ESGOTO DIAM. 50 MM</t>
  </si>
  <si>
    <t>7.15.3</t>
  </si>
  <si>
    <t>TUBO SOLDAVEL P/ESGOTO DIAM.75 MM</t>
  </si>
  <si>
    <t>7.15.4</t>
  </si>
  <si>
    <t>TUBO SOLDAVEL P/ESGOTO DIAM. 100 MM</t>
  </si>
  <si>
    <t>7.16</t>
  </si>
  <si>
    <t>J U N C O E S</t>
  </si>
  <si>
    <t>7.16.1</t>
  </si>
  <si>
    <t xml:space="preserve">JUNCAO SIMPLES DIAMETRO 100 X 75 MM </t>
  </si>
  <si>
    <t>7.16.2</t>
  </si>
  <si>
    <t xml:space="preserve">JUNCAO SIMPLES DIAM. 100 X 50 MM </t>
  </si>
  <si>
    <t>GRUPO DE SERVIÇO:172- ALVENARIAS E DIVISORIAS</t>
  </si>
  <si>
    <t>100000</t>
  </si>
  <si>
    <t>ALVENARIAS E DIVISORIAS</t>
  </si>
  <si>
    <t>8.1</t>
  </si>
  <si>
    <t>100160</t>
  </si>
  <si>
    <t>ALVENARIA DE TIJOLO FURADO 1/2 VEZ 14X29X9 - 6 FUROS - ARG. (1CALH:4ARML+100KG DE CI/M3)</t>
  </si>
  <si>
    <t>GRUPO DE SERVIÇO:174- IMPERMEABILIZAÇÃO</t>
  </si>
  <si>
    <t>IMPERMEABILIZAÇÃO</t>
  </si>
  <si>
    <t>9.1</t>
  </si>
  <si>
    <t>IMPERMEABILIZAÇÃO VIGAS BALDRAMES E=2,0 CM</t>
  </si>
  <si>
    <t>GRUPO DE SERVIÇO:176- ESTRUTURA DE MADEIRA</t>
  </si>
  <si>
    <t>140000</t>
  </si>
  <si>
    <t>ESTRUTURA DE MADEIRA</t>
  </si>
  <si>
    <t>10.1</t>
  </si>
  <si>
    <t>140200</t>
  </si>
  <si>
    <t>EST.MAD.TELHA FIBROCIM. COM APOIOS EM LAJES/VIGAS OU PAREDES(SOMENTE TERÇAS ) C/FERRAGENS</t>
  </si>
  <si>
    <t>GRUPO DE SERVIÇO:178- COBERTURAS</t>
  </si>
  <si>
    <t>160000</t>
  </si>
  <si>
    <t>COBERTURAS</t>
  </si>
  <si>
    <t>11.1</t>
  </si>
  <si>
    <t>160501</t>
  </si>
  <si>
    <t>COBERTURA C/TELHA ONDULADA OU EQUIV.</t>
  </si>
  <si>
    <t>11.2</t>
  </si>
  <si>
    <t xml:space="preserve">CALHA DE CHAPA GALVANIZADA </t>
  </si>
  <si>
    <t>11.3</t>
  </si>
  <si>
    <t xml:space="preserve">RUFO DE CHAPA GALVANIZADA </t>
  </si>
  <si>
    <t>GRUPO DE SERVIÇO:179- ESQUADRIAS DE MADEIRA</t>
  </si>
  <si>
    <t>170000</t>
  </si>
  <si>
    <t>ESQUADRIAS DE MADEIRA</t>
  </si>
  <si>
    <t>12.1</t>
  </si>
  <si>
    <t>170101</t>
  </si>
  <si>
    <t>PORTA LISA 60x210 C/PORTAL E ALISAR S/FERRAGENS</t>
  </si>
  <si>
    <t>12.2</t>
  </si>
  <si>
    <t>PORTA LISA 80x210 C/PORTAL E ALISAR S/FERRAGENS</t>
  </si>
  <si>
    <t>GRUPO DE SERVIÇO:180- ESQUADRIAS METÁLICAS</t>
  </si>
  <si>
    <t>180000</t>
  </si>
  <si>
    <t>ESQUADRIAS METÁLICAS - ( OBS.: OS VIDROS NÃO ESTÃO INCLUSOS NAS ESQUADRIAS )</t>
  </si>
  <si>
    <t>13.1</t>
  </si>
  <si>
    <t>ESQ. MAXIMO AR CHAPA/VIDRO J4 C/FERRAGENS</t>
  </si>
  <si>
    <t>13.2</t>
  </si>
  <si>
    <t>ESQ.VENEZIANA CHAPA/VIDRO J11 e J16 C/FERRAGENS</t>
  </si>
  <si>
    <t>13.3</t>
  </si>
  <si>
    <t>180504</t>
  </si>
  <si>
    <t>PORTA ABRIR/VENEZIANA PF-4 C/FERRAGENS</t>
  </si>
  <si>
    <t>GRUPO DE SERVIÇO:181- VIDROS</t>
  </si>
  <si>
    <t>190000</t>
  </si>
  <si>
    <t>VIDROS</t>
  </si>
  <si>
    <t>14.1</t>
  </si>
  <si>
    <t>190105</t>
  </si>
  <si>
    <t>VIDRO MINI-BOREAL - COLOCADO 4.0mm</t>
  </si>
  <si>
    <t>GRUPO DE SERVIÇO:182- REVESTIMENTO DE PAREDES</t>
  </si>
  <si>
    <t>200000</t>
  </si>
  <si>
    <t>REVESTIMENTO DE PAREDES</t>
  </si>
  <si>
    <t>15.1</t>
  </si>
  <si>
    <t>200101</t>
  </si>
  <si>
    <t>CHAPISCO COMUM</t>
  </si>
  <si>
    <t>15.2</t>
  </si>
  <si>
    <t>200201</t>
  </si>
  <si>
    <t>EMBOÇO (1CI:4 ARML)</t>
  </si>
  <si>
    <t>15.3</t>
  </si>
  <si>
    <t>200403</t>
  </si>
  <si>
    <t>REBOCO (1 CALH:4 ARFC+100kgCI/M3)</t>
  </si>
  <si>
    <t>15.4</t>
  </si>
  <si>
    <t>201302</t>
  </si>
  <si>
    <t>REVESTIMENTO COM CERÂMICA</t>
  </si>
  <si>
    <t>GRUPO DE SERVIÇO:183- FORROS</t>
  </si>
  <si>
    <t>210000</t>
  </si>
  <si>
    <t>FORROS</t>
  </si>
  <si>
    <t>16.1</t>
  </si>
  <si>
    <t>210101</t>
  </si>
  <si>
    <t>CHAPISCO EM FORRO (1CI: 3 ARG)</t>
  </si>
  <si>
    <t>16.2</t>
  </si>
  <si>
    <t>210301</t>
  </si>
  <si>
    <t>REBOCO FINO EM FORRO (1 CALH:4 ARFC+100 KG CI/M3)</t>
  </si>
  <si>
    <t>GRUPO DE SERVIÇO:184-REVESTIMENTO DE PISO</t>
  </si>
  <si>
    <t>220000</t>
  </si>
  <si>
    <t>REVESTIMENTO DE PISO</t>
  </si>
  <si>
    <t>17.1</t>
  </si>
  <si>
    <t>220050</t>
  </si>
  <si>
    <t>LASTRO DE CONCRETO REGULARIZADO SEM IMPERMEAB. 1:3:6 ESP= 5CM (BASE)</t>
  </si>
  <si>
    <t>17.2</t>
  </si>
  <si>
    <t>PISO CONCRETO DESEMPENADO ESPESSURA = 5 CM 1:2,5:3,5 (Passeio proteção)</t>
  </si>
  <si>
    <t>17.3</t>
  </si>
  <si>
    <t>220309</t>
  </si>
  <si>
    <t>PISO EM CERÂMICA PEI MAIOR OU IGUAL A 4 COM CONTRA PISO (1CI:3ARML) E ARGAMASSA COLANTE</t>
  </si>
  <si>
    <t>17.4</t>
  </si>
  <si>
    <t>220310</t>
  </si>
  <si>
    <t>RODAPÉ DE CERÂMICA COM ARGAMASSA COLANTE</t>
  </si>
  <si>
    <t>17.5</t>
  </si>
  <si>
    <t>220311</t>
  </si>
  <si>
    <t>CERÂMICA ANTIDERRAPANTE PEI MAIOR OU IGUAL A 4 COM CONTRA PISO (1CI:3ARML) E ARGAMASSA COLANTE</t>
  </si>
  <si>
    <t>GRUPO DE SERVIÇO:185- FERRAGENS</t>
  </si>
  <si>
    <t>230000</t>
  </si>
  <si>
    <t>FERRAGENS</t>
  </si>
  <si>
    <t>18.1</t>
  </si>
  <si>
    <t>230102</t>
  </si>
  <si>
    <t>FECH.(ALAV.) LAFONTE 6236 I /8766- I18 IMAB OU EQUIV.</t>
  </si>
  <si>
    <t>18.2</t>
  </si>
  <si>
    <t xml:space="preserve">DOBRADICA 3" x 3 1/2" FERRO POLIDO </t>
  </si>
  <si>
    <t xml:space="preserve">GRUPO DE SERVIÇO:188- PINTURA </t>
  </si>
  <si>
    <t>260000</t>
  </si>
  <si>
    <t>PINTURA</t>
  </si>
  <si>
    <t>19.2</t>
  </si>
  <si>
    <t xml:space="preserve"> PINTURA LATEX ACRILICA 2 DEMAOS C/SELADOR </t>
  </si>
  <si>
    <t>19.3</t>
  </si>
  <si>
    <t xml:space="preserve"> EMASSAMENTO COM MASSA PVA UMA DEMAO </t>
  </si>
  <si>
    <t xml:space="preserve">m2 </t>
  </si>
  <si>
    <t>19.4</t>
  </si>
  <si>
    <t>261307</t>
  </si>
  <si>
    <t>PINTURA PVA LATEX 2 DEMAOS SEM SELADOR</t>
  </si>
  <si>
    <t>19.5</t>
  </si>
  <si>
    <t>FUNDO ANTICORROSIVO PARA ESQUADRIAS METÁLICAS</t>
  </si>
  <si>
    <t>19.6</t>
  </si>
  <si>
    <t xml:space="preserve">PINTURA ESMALTE 1 DEMÃO ESQUADRIA METALICA S/FUNDO ANTICORR. </t>
  </si>
  <si>
    <t>19.7</t>
  </si>
  <si>
    <t>PINTURA VERNIZ EM MADEIRA 2 DEMAOS</t>
  </si>
  <si>
    <t>GRUPO DE SERVIÇO:189- DIVERSOS</t>
  </si>
  <si>
    <t>270000</t>
  </si>
  <si>
    <t>20.1</t>
  </si>
  <si>
    <t>270501</t>
  </si>
  <si>
    <t>LIMPEZA FINAL DE OBRA - (OBRAS CIVIS)</t>
  </si>
  <si>
    <t>20.2</t>
  </si>
  <si>
    <t xml:space="preserve">PLACA INAUGURACAO ACO INOXIDAVEL (40 X 25) </t>
  </si>
  <si>
    <t>TOTAL PARA 01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</si>
</sst>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&quot;R$&quot;* #,##0.00_-;\-&quot;R$&quot;* #,##0.00_-;_-&quot;R$&quot;* &quot;-&quot;??_-;_-@_-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left" vertical="center"/>
    </xf>
    <xf numFmtId="0" fontId="4" fillId="2" borderId="9" xfId="2" applyFont="1" applyFill="1" applyBorder="1" applyAlignment="1">
      <alignment horizontal="center" vertical="center"/>
    </xf>
    <xf numFmtId="2" fontId="4" fillId="2" borderId="9" xfId="2" applyNumberFormat="1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 wrapText="1"/>
    </xf>
    <xf numFmtId="164" fontId="4" fillId="2" borderId="10" xfId="2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left" vertical="center"/>
    </xf>
    <xf numFmtId="2" fontId="5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left" vertical="center" wrapText="1"/>
    </xf>
    <xf numFmtId="0" fontId="7" fillId="4" borderId="13" xfId="2" applyFont="1" applyFill="1" applyBorder="1" applyAlignment="1">
      <alignment horizontal="center" vertical="center"/>
    </xf>
    <xf numFmtId="2" fontId="7" fillId="4" borderId="13" xfId="2" applyNumberFormat="1" applyFont="1" applyFill="1" applyBorder="1" applyAlignment="1">
      <alignment horizontal="center" vertical="center"/>
    </xf>
    <xf numFmtId="164" fontId="7" fillId="4" borderId="13" xfId="3" applyNumberFormat="1" applyFont="1" applyFill="1" applyBorder="1" applyAlignment="1" applyProtection="1">
      <alignment horizontal="center" vertical="center"/>
      <protection locked="0"/>
    </xf>
    <xf numFmtId="164" fontId="7" fillId="4" borderId="13" xfId="3" applyNumberFormat="1" applyFont="1" applyFill="1" applyBorder="1" applyAlignment="1" applyProtection="1">
      <alignment horizontal="center" vertical="center" wrapText="1"/>
      <protection locked="0"/>
    </xf>
    <xf numFmtId="164" fontId="7" fillId="4" borderId="6" xfId="3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4" borderId="9" xfId="2" applyFont="1" applyFill="1" applyBorder="1" applyAlignment="1">
      <alignment horizontal="left" vertical="center" wrapText="1"/>
    </xf>
    <xf numFmtId="0" fontId="7" fillId="4" borderId="9" xfId="2" applyFont="1" applyFill="1" applyBorder="1" applyAlignment="1">
      <alignment horizontal="center" vertical="center"/>
    </xf>
    <xf numFmtId="2" fontId="7" fillId="4" borderId="9" xfId="2" applyNumberFormat="1" applyFont="1" applyFill="1" applyBorder="1" applyAlignment="1">
      <alignment horizontal="center" vertical="center"/>
    </xf>
    <xf numFmtId="164" fontId="7" fillId="4" borderId="9" xfId="3" applyNumberFormat="1" applyFont="1" applyFill="1" applyBorder="1" applyAlignment="1" applyProtection="1">
      <alignment horizontal="center" vertical="center"/>
      <protection locked="0"/>
    </xf>
    <xf numFmtId="164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164" fontId="7" fillId="4" borderId="10" xfId="3" applyNumberFormat="1" applyFont="1" applyFill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>
      <alignment horizontal="center" vertical="center"/>
    </xf>
    <xf numFmtId="0" fontId="4" fillId="5" borderId="9" xfId="2" applyFont="1" applyFill="1" applyBorder="1" applyAlignment="1">
      <alignment horizontal="right" vertical="center"/>
    </xf>
    <xf numFmtId="164" fontId="4" fillId="5" borderId="9" xfId="3" applyNumberFormat="1" applyFont="1" applyFill="1" applyBorder="1" applyAlignment="1" applyProtection="1">
      <alignment horizontal="center" vertical="center"/>
      <protection locked="0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10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left" vertical="center"/>
    </xf>
    <xf numFmtId="2" fontId="4" fillId="0" borderId="9" xfId="2" applyNumberFormat="1" applyFont="1" applyFill="1" applyBorder="1" applyAlignment="1">
      <alignment horizontal="center" vertical="center"/>
    </xf>
    <xf numFmtId="164" fontId="4" fillId="0" borderId="9" xfId="2" applyNumberFormat="1" applyFont="1" applyFill="1" applyBorder="1" applyAlignment="1">
      <alignment horizontal="center" vertical="center"/>
    </xf>
    <xf numFmtId="164" fontId="4" fillId="0" borderId="9" xfId="3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/>
    </xf>
    <xf numFmtId="0" fontId="7" fillId="0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wrapText="1"/>
    </xf>
    <xf numFmtId="2" fontId="7" fillId="0" borderId="9" xfId="2" applyNumberFormat="1" applyFont="1" applyFill="1" applyBorder="1" applyAlignment="1">
      <alignment horizontal="center" vertical="center"/>
    </xf>
    <xf numFmtId="164" fontId="7" fillId="0" borderId="9" xfId="2" applyNumberFormat="1" applyFont="1" applyFill="1" applyBorder="1" applyAlignment="1" applyProtection="1">
      <alignment horizontal="center" vertical="center"/>
      <protection locked="0"/>
    </xf>
    <xf numFmtId="164" fontId="7" fillId="0" borderId="9" xfId="3" applyNumberFormat="1" applyFont="1" applyFill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/>
    </xf>
    <xf numFmtId="0" fontId="4" fillId="5" borderId="10" xfId="2" applyFont="1" applyFill="1" applyBorder="1" applyAlignment="1">
      <alignment horizontal="right" vertical="center"/>
    </xf>
    <xf numFmtId="0" fontId="4" fillId="5" borderId="11" xfId="2" applyFont="1" applyFill="1" applyBorder="1" applyAlignment="1">
      <alignment horizontal="right" vertical="center"/>
    </xf>
    <xf numFmtId="0" fontId="4" fillId="5" borderId="12" xfId="2" applyFont="1" applyFill="1" applyBorder="1" applyAlignment="1">
      <alignment horizontal="right" vertical="center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0" fontId="4" fillId="4" borderId="9" xfId="2" applyFont="1" applyFill="1" applyBorder="1" applyAlignment="1">
      <alignment horizontal="center" vertical="center"/>
    </xf>
    <xf numFmtId="2" fontId="4" fillId="4" borderId="9" xfId="2" applyNumberFormat="1" applyFont="1" applyFill="1" applyBorder="1" applyAlignment="1">
      <alignment horizontal="center" vertical="center"/>
    </xf>
    <xf numFmtId="164" fontId="4" fillId="4" borderId="9" xfId="3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left" vertical="center"/>
    </xf>
    <xf numFmtId="164" fontId="7" fillId="4" borderId="9" xfId="1" applyNumberFormat="1" applyFont="1" applyFill="1" applyBorder="1" applyAlignment="1" applyProtection="1">
      <alignment horizontal="center" vertical="center"/>
      <protection locked="0"/>
    </xf>
    <xf numFmtId="164" fontId="7" fillId="4" borderId="9" xfId="2" applyNumberFormat="1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2" fontId="6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/>
    <xf numFmtId="2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 applyProtection="1">
      <alignment horizontal="center"/>
      <protection locked="0"/>
    </xf>
    <xf numFmtId="164" fontId="6" fillId="0" borderId="12" xfId="0" applyNumberFormat="1" applyFont="1" applyBorder="1" applyAlignment="1" applyProtection="1">
      <alignment horizontal="center"/>
      <protection locked="0"/>
    </xf>
    <xf numFmtId="164" fontId="5" fillId="5" borderId="9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2" fillId="2" borderId="9" xfId="0" applyFont="1" applyFill="1" applyBorder="1" applyAlignment="1">
      <alignment horizontal="right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right" vertical="center"/>
    </xf>
    <xf numFmtId="0" fontId="4" fillId="0" borderId="7" xfId="2" applyFont="1" applyFill="1" applyBorder="1" applyAlignment="1">
      <alignment horizontal="right" vertical="center"/>
    </xf>
    <xf numFmtId="0" fontId="4" fillId="0" borderId="8" xfId="2" applyFont="1" applyFill="1" applyBorder="1" applyAlignment="1">
      <alignment horizontal="right" vertical="center"/>
    </xf>
    <xf numFmtId="0" fontId="4" fillId="3" borderId="10" xfId="2" applyFont="1" applyFill="1" applyBorder="1" applyAlignment="1">
      <alignment horizontal="left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12" xfId="2" applyFont="1" applyFill="1" applyBorder="1" applyAlignment="1">
      <alignment horizontal="left" vertical="center" wrapText="1"/>
    </xf>
    <xf numFmtId="164" fontId="7" fillId="4" borderId="9" xfId="2" applyNumberFormat="1" applyFont="1" applyFill="1" applyBorder="1" applyAlignment="1">
      <alignment horizontal="center" vertical="center"/>
    </xf>
    <xf numFmtId="164" fontId="7" fillId="4" borderId="9" xfId="2" applyNumberFormat="1" applyFont="1" applyFill="1" applyBorder="1" applyAlignment="1">
      <alignment horizontal="center" vertical="center" wrapText="1"/>
    </xf>
    <xf numFmtId="164" fontId="7" fillId="4" borderId="10" xfId="2" applyNumberFormat="1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 wrapText="1"/>
    </xf>
    <xf numFmtId="164" fontId="7" fillId="4" borderId="9" xfId="3" applyNumberFormat="1" applyFont="1" applyFill="1" applyBorder="1" applyAlignment="1">
      <alignment horizontal="center" vertical="center"/>
    </xf>
    <xf numFmtId="164" fontId="7" fillId="4" borderId="10" xfId="3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4" fillId="3" borderId="10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left"/>
    </xf>
    <xf numFmtId="0" fontId="4" fillId="3" borderId="12" xfId="2" applyFont="1" applyFill="1" applyBorder="1" applyAlignment="1">
      <alignment horizontal="left"/>
    </xf>
    <xf numFmtId="0" fontId="4" fillId="4" borderId="9" xfId="2" applyFont="1" applyFill="1" applyBorder="1" applyAlignment="1">
      <alignment horizontal="justify" vertical="center"/>
    </xf>
    <xf numFmtId="164" fontId="7" fillId="4" borderId="10" xfId="4" applyNumberFormat="1" applyFont="1" applyFill="1" applyBorder="1" applyAlignment="1">
      <alignment horizontal="center" vertical="center"/>
    </xf>
    <xf numFmtId="0" fontId="7" fillId="4" borderId="9" xfId="2" applyNumberFormat="1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justify" vertical="center"/>
    </xf>
    <xf numFmtId="164" fontId="8" fillId="0" borderId="9" xfId="0" applyNumberFormat="1" applyFont="1" applyBorder="1" applyAlignment="1">
      <alignment horizontal="center" vertical="center" wrapText="1"/>
    </xf>
    <xf numFmtId="0" fontId="4" fillId="4" borderId="9" xfId="2" applyNumberFormat="1" applyFont="1" applyFill="1" applyBorder="1" applyAlignment="1">
      <alignment horizontal="center" vertical="center"/>
    </xf>
    <xf numFmtId="167" fontId="6" fillId="0" borderId="0" xfId="0" applyNumberFormat="1" applyFont="1" applyAlignment="1">
      <alignment horizontal="center"/>
    </xf>
    <xf numFmtId="0" fontId="7" fillId="4" borderId="9" xfId="2" applyFont="1" applyFill="1" applyBorder="1" applyAlignment="1">
      <alignment horizontal="justify" vertical="center" wrapText="1"/>
    </xf>
    <xf numFmtId="0" fontId="7" fillId="4" borderId="11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left" wrapText="1"/>
    </xf>
    <xf numFmtId="0" fontId="4" fillId="3" borderId="11" xfId="2" applyFont="1" applyFill="1" applyBorder="1" applyAlignment="1">
      <alignment horizontal="left" wrapText="1"/>
    </xf>
    <xf numFmtId="0" fontId="4" fillId="3" borderId="12" xfId="2" applyFont="1" applyFill="1" applyBorder="1" applyAlignment="1">
      <alignment horizontal="left" wrapText="1"/>
    </xf>
    <xf numFmtId="0" fontId="4" fillId="3" borderId="10" xfId="2" applyFont="1" applyFill="1" applyBorder="1" applyAlignment="1"/>
    <xf numFmtId="0" fontId="4" fillId="3" borderId="11" xfId="2" applyFont="1" applyFill="1" applyBorder="1" applyAlignment="1"/>
    <xf numFmtId="0" fontId="4" fillId="3" borderId="12" xfId="2" applyFont="1" applyFill="1" applyBorder="1" applyAlignment="1"/>
    <xf numFmtId="0" fontId="4" fillId="4" borderId="9" xfId="2" applyFont="1" applyFill="1" applyBorder="1" applyAlignment="1">
      <alignment horizontal="justify"/>
    </xf>
    <xf numFmtId="0" fontId="4" fillId="0" borderId="11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right" vertical="center"/>
    </xf>
    <xf numFmtId="164" fontId="4" fillId="0" borderId="11" xfId="2" applyNumberFormat="1" applyFont="1" applyFill="1" applyBorder="1" applyAlignment="1">
      <alignment horizontal="right" vertical="center"/>
    </xf>
    <xf numFmtId="164" fontId="4" fillId="0" borderId="11" xfId="3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5" borderId="9" xfId="2" applyFont="1" applyFill="1" applyBorder="1" applyAlignment="1" applyProtection="1">
      <alignment horizontal="right" vertical="center"/>
      <protection locked="0"/>
    </xf>
    <xf numFmtId="164" fontId="4" fillId="5" borderId="10" xfId="2" applyNumberFormat="1" applyFont="1" applyFill="1" applyBorder="1" applyAlignment="1" applyProtection="1">
      <alignment horizontal="center" vertical="center"/>
      <protection locked="0"/>
    </xf>
    <xf numFmtId="164" fontId="7" fillId="4" borderId="10" xfId="2" applyNumberFormat="1" applyFont="1" applyFill="1" applyBorder="1" applyAlignment="1" applyProtection="1">
      <alignment horizontal="center" vertical="center"/>
      <protection locked="0"/>
    </xf>
    <xf numFmtId="164" fontId="4" fillId="5" borderId="10" xfId="3" applyNumberFormat="1" applyFont="1" applyFill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 wrapText="1"/>
      <protection locked="0"/>
    </xf>
    <xf numFmtId="164" fontId="7" fillId="4" borderId="10" xfId="4" applyNumberFormat="1" applyFont="1" applyFill="1" applyBorder="1" applyAlignment="1" applyProtection="1">
      <alignment horizontal="center" vertical="center"/>
      <protection locked="0"/>
    </xf>
    <xf numFmtId="0" fontId="4" fillId="3" borderId="10" xfId="2" applyFont="1" applyFill="1" applyBorder="1" applyAlignment="1" applyProtection="1">
      <alignment horizontal="left"/>
      <protection locked="0"/>
    </xf>
    <xf numFmtId="0" fontId="4" fillId="3" borderId="11" xfId="2" applyFont="1" applyFill="1" applyBorder="1" applyAlignment="1" applyProtection="1">
      <alignment horizontal="left"/>
      <protection locked="0"/>
    </xf>
    <xf numFmtId="0" fontId="4" fillId="3" borderId="12" xfId="2" applyFont="1" applyFill="1" applyBorder="1" applyAlignment="1" applyProtection="1">
      <alignment horizontal="left"/>
      <protection locked="0"/>
    </xf>
    <xf numFmtId="164" fontId="5" fillId="5" borderId="9" xfId="0" applyNumberFormat="1" applyFont="1" applyFill="1" applyBorder="1" applyProtection="1">
      <protection locked="0"/>
    </xf>
  </cellXfs>
  <cellStyles count="5">
    <cellStyle name="Moeda" xfId="1" builtinId="4"/>
    <cellStyle name="Moeda 2" xfId="3"/>
    <cellStyle name="Normal" xfId="0" builtinId="0"/>
    <cellStyle name="Normal 3" xfId="2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0</xdr:rowOff>
    </xdr:from>
    <xdr:to>
      <xdr:col>3</xdr:col>
      <xdr:colOff>571500</xdr:colOff>
      <xdr:row>3</xdr:row>
      <xdr:rowOff>145486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0"/>
          <a:ext cx="2543174" cy="7169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552451</xdr:colOff>
      <xdr:row>2</xdr:row>
      <xdr:rowOff>190499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651" cy="57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&#199;AMENTO%207%20CASAS%20-%20SANTO%20ANTO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OMPOSIÇÃO"/>
      <sheetName val="MEMÓRIA DE CALCULO"/>
      <sheetName val="CRONOGRAMA COMPOSIÇÃO"/>
      <sheetName val="CRONOGRAMA- ORÇAMENTO"/>
    </sheetNames>
    <sheetDataSet>
      <sheetData sheetId="0"/>
      <sheetData sheetId="1" refreshError="1"/>
      <sheetData sheetId="2">
        <row r="30">
          <cell r="F30">
            <v>51</v>
          </cell>
        </row>
        <row r="31">
          <cell r="F31">
            <v>250</v>
          </cell>
        </row>
        <row r="34">
          <cell r="F34">
            <v>37.5</v>
          </cell>
        </row>
        <row r="37">
          <cell r="F37">
            <v>44.790000000000006</v>
          </cell>
        </row>
        <row r="38">
          <cell r="F38">
            <v>6.7184999999999997</v>
          </cell>
        </row>
        <row r="41">
          <cell r="F41">
            <v>45</v>
          </cell>
        </row>
        <row r="42">
          <cell r="F42">
            <v>35.64</v>
          </cell>
        </row>
        <row r="43">
          <cell r="F43">
            <v>6.17</v>
          </cell>
        </row>
        <row r="46">
          <cell r="F46">
            <v>0.70799999999999996</v>
          </cell>
        </row>
        <row r="47">
          <cell r="F47">
            <v>89.74</v>
          </cell>
        </row>
        <row r="48">
          <cell r="F48">
            <v>263.17</v>
          </cell>
        </row>
        <row r="49">
          <cell r="F49">
            <v>76.69</v>
          </cell>
        </row>
        <row r="50">
          <cell r="F50">
            <v>6.84</v>
          </cell>
        </row>
        <row r="51">
          <cell r="F51">
            <v>51</v>
          </cell>
        </row>
        <row r="54">
          <cell r="F54">
            <v>5</v>
          </cell>
        </row>
        <row r="55">
          <cell r="F55">
            <v>13</v>
          </cell>
        </row>
        <row r="56">
          <cell r="F56">
            <v>4</v>
          </cell>
        </row>
        <row r="57">
          <cell r="F57">
            <v>1</v>
          </cell>
        </row>
        <row r="58">
          <cell r="F58">
            <v>64.900000000000006</v>
          </cell>
        </row>
        <row r="59">
          <cell r="F59">
            <v>3</v>
          </cell>
        </row>
        <row r="60">
          <cell r="F60">
            <v>100</v>
          </cell>
        </row>
        <row r="61">
          <cell r="F61">
            <v>100</v>
          </cell>
        </row>
        <row r="62">
          <cell r="F62">
            <v>10</v>
          </cell>
        </row>
        <row r="63">
          <cell r="F63">
            <v>25</v>
          </cell>
        </row>
        <row r="64">
          <cell r="F64">
            <v>25</v>
          </cell>
        </row>
        <row r="65">
          <cell r="F65">
            <v>2</v>
          </cell>
        </row>
        <row r="66">
          <cell r="F66">
            <v>2</v>
          </cell>
        </row>
        <row r="67">
          <cell r="F67">
            <v>5</v>
          </cell>
        </row>
        <row r="68">
          <cell r="F68">
            <v>10</v>
          </cell>
        </row>
        <row r="72">
          <cell r="F72">
            <v>5</v>
          </cell>
        </row>
        <row r="73">
          <cell r="F73">
            <v>1</v>
          </cell>
        </row>
        <row r="74">
          <cell r="F74">
            <v>1</v>
          </cell>
        </row>
        <row r="75">
          <cell r="F75">
            <v>12</v>
          </cell>
        </row>
        <row r="83">
          <cell r="F83">
            <v>1</v>
          </cell>
        </row>
        <row r="84">
          <cell r="F84">
            <v>1</v>
          </cell>
        </row>
        <row r="85">
          <cell r="F85">
            <v>2</v>
          </cell>
        </row>
        <row r="86">
          <cell r="F86">
            <v>1</v>
          </cell>
        </row>
        <row r="87">
          <cell r="F87">
            <v>1</v>
          </cell>
        </row>
        <row r="89">
          <cell r="F89">
            <v>1</v>
          </cell>
        </row>
        <row r="90">
          <cell r="F90">
            <v>1</v>
          </cell>
        </row>
        <row r="91">
          <cell r="F91">
            <v>3</v>
          </cell>
        </row>
        <row r="94">
          <cell r="F94">
            <v>1</v>
          </cell>
        </row>
        <row r="95">
          <cell r="F95">
            <v>1</v>
          </cell>
        </row>
        <row r="96">
          <cell r="F96">
            <v>1</v>
          </cell>
        </row>
        <row r="98">
          <cell r="F98">
            <v>1</v>
          </cell>
        </row>
        <row r="99">
          <cell r="F99">
            <v>1</v>
          </cell>
        </row>
        <row r="101">
          <cell r="F101">
            <v>1</v>
          </cell>
        </row>
        <row r="103">
          <cell r="F103">
            <v>1</v>
          </cell>
        </row>
        <row r="107">
          <cell r="F107">
            <v>1</v>
          </cell>
        </row>
        <row r="108">
          <cell r="F108">
            <v>1</v>
          </cell>
        </row>
        <row r="109">
          <cell r="F109">
            <v>1</v>
          </cell>
        </row>
        <row r="110">
          <cell r="F110">
            <v>1</v>
          </cell>
        </row>
        <row r="114">
          <cell r="F114">
            <v>1</v>
          </cell>
        </row>
        <row r="115">
          <cell r="F115">
            <v>1</v>
          </cell>
        </row>
        <row r="118">
          <cell r="F118">
            <v>30</v>
          </cell>
        </row>
        <row r="119">
          <cell r="F119">
            <v>10</v>
          </cell>
        </row>
        <row r="121">
          <cell r="F121">
            <v>1</v>
          </cell>
        </row>
        <row r="123">
          <cell r="F123">
            <v>5</v>
          </cell>
        </row>
        <row r="124">
          <cell r="F124">
            <v>2</v>
          </cell>
        </row>
        <row r="128">
          <cell r="F128">
            <v>5</v>
          </cell>
        </row>
        <row r="133">
          <cell r="F133">
            <v>1</v>
          </cell>
        </row>
        <row r="135">
          <cell r="F135">
            <v>1</v>
          </cell>
        </row>
        <row r="137">
          <cell r="F137">
            <v>1</v>
          </cell>
        </row>
        <row r="138">
          <cell r="F138">
            <v>1</v>
          </cell>
        </row>
        <row r="139">
          <cell r="F139">
            <v>1</v>
          </cell>
        </row>
        <row r="140">
          <cell r="F140">
            <v>1</v>
          </cell>
        </row>
        <row r="141">
          <cell r="F141">
            <v>1</v>
          </cell>
        </row>
        <row r="143">
          <cell r="F143">
            <v>3</v>
          </cell>
        </row>
        <row r="144">
          <cell r="F144">
            <v>3</v>
          </cell>
        </row>
        <row r="145">
          <cell r="F145">
            <v>12</v>
          </cell>
        </row>
        <row r="152">
          <cell r="F152">
            <v>164.04999999999998</v>
          </cell>
        </row>
        <row r="156">
          <cell r="F156">
            <v>22.95</v>
          </cell>
        </row>
        <row r="159">
          <cell r="F159">
            <v>51</v>
          </cell>
        </row>
        <row r="162">
          <cell r="F162">
            <v>51</v>
          </cell>
        </row>
        <row r="163">
          <cell r="F163">
            <v>11.350000000000001</v>
          </cell>
        </row>
        <row r="164">
          <cell r="F164">
            <v>21.830000000000002</v>
          </cell>
        </row>
        <row r="167">
          <cell r="F167">
            <v>1</v>
          </cell>
        </row>
        <row r="168">
          <cell r="F168">
            <v>2</v>
          </cell>
        </row>
        <row r="171">
          <cell r="F171">
            <v>0.25</v>
          </cell>
        </row>
        <row r="172">
          <cell r="F172">
            <v>6.3</v>
          </cell>
        </row>
        <row r="176">
          <cell r="F176">
            <v>3.72</v>
          </cell>
        </row>
        <row r="181">
          <cell r="F181">
            <v>3.4</v>
          </cell>
        </row>
        <row r="185">
          <cell r="F185">
            <v>262.60000000000002</v>
          </cell>
        </row>
        <row r="192">
          <cell r="F192">
            <v>50.13</v>
          </cell>
        </row>
        <row r="195">
          <cell r="F195">
            <v>213.97</v>
          </cell>
        </row>
        <row r="200">
          <cell r="F200">
            <v>50.13</v>
          </cell>
        </row>
        <row r="205">
          <cell r="F205">
            <v>45.780000000000008</v>
          </cell>
        </row>
        <row r="212">
          <cell r="F212">
            <v>45.78</v>
          </cell>
        </row>
        <row r="221">
          <cell r="F221">
            <v>42.260000000000005</v>
          </cell>
        </row>
        <row r="227">
          <cell r="F227">
            <v>17.190000000000001</v>
          </cell>
        </row>
        <row r="228">
          <cell r="F228">
            <v>29.050000000000004</v>
          </cell>
        </row>
        <row r="232">
          <cell r="F232">
            <v>34.909999999999997</v>
          </cell>
        </row>
        <row r="236">
          <cell r="F236">
            <v>13.21</v>
          </cell>
        </row>
        <row r="240">
          <cell r="F240">
            <v>3</v>
          </cell>
        </row>
        <row r="242">
          <cell r="F242">
            <v>9</v>
          </cell>
        </row>
        <row r="247">
          <cell r="F247">
            <v>128.79</v>
          </cell>
        </row>
        <row r="248">
          <cell r="F248">
            <v>168.34</v>
          </cell>
        </row>
        <row r="253">
          <cell r="F253">
            <v>168.34</v>
          </cell>
        </row>
        <row r="258">
          <cell r="F258">
            <v>18.009999999999998</v>
          </cell>
        </row>
        <row r="266">
          <cell r="F266">
            <v>18.009999999999998</v>
          </cell>
        </row>
        <row r="274">
          <cell r="F274">
            <v>13.86</v>
          </cell>
        </row>
        <row r="277">
          <cell r="F277">
            <v>51</v>
          </cell>
        </row>
        <row r="278">
          <cell r="F278">
            <v>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5" workbookViewId="0">
      <selection activeCell="J36" sqref="J36"/>
    </sheetView>
  </sheetViews>
  <sheetFormatPr defaultRowHeight="15" x14ac:dyDescent="0.25"/>
  <cols>
    <col min="2" max="2" width="14.140625" customWidth="1"/>
    <col min="4" max="4" width="71.28515625" customWidth="1"/>
    <col min="10" max="10" width="11.28515625" bestFit="1" customWidth="1"/>
  </cols>
  <sheetData>
    <row r="1" spans="1:10" x14ac:dyDescent="0.25">
      <c r="A1" s="1"/>
      <c r="B1" s="2"/>
      <c r="C1" s="2"/>
      <c r="D1" s="3" t="s">
        <v>0</v>
      </c>
      <c r="E1" s="3"/>
      <c r="F1" s="3"/>
      <c r="G1" s="3"/>
      <c r="H1" s="3"/>
      <c r="I1" s="3"/>
      <c r="J1" s="4"/>
    </row>
    <row r="2" spans="1:10" x14ac:dyDescent="0.25">
      <c r="A2" s="5"/>
      <c r="B2" s="6"/>
      <c r="C2" s="6"/>
      <c r="D2" s="7" t="s">
        <v>1</v>
      </c>
      <c r="E2" s="7"/>
      <c r="F2" s="7"/>
      <c r="G2" s="7"/>
      <c r="H2" s="7"/>
      <c r="I2" s="7"/>
      <c r="J2" s="8"/>
    </row>
    <row r="3" spans="1:10" x14ac:dyDescent="0.25">
      <c r="A3" s="5"/>
      <c r="B3" s="6"/>
      <c r="C3" s="6"/>
      <c r="D3" s="7" t="s">
        <v>2</v>
      </c>
      <c r="E3" s="7"/>
      <c r="F3" s="7"/>
      <c r="G3" s="7"/>
      <c r="H3" s="7"/>
      <c r="I3" s="7"/>
      <c r="J3" s="8"/>
    </row>
    <row r="4" spans="1:10" x14ac:dyDescent="0.25">
      <c r="A4" s="5"/>
      <c r="B4" s="6"/>
      <c r="C4" s="6"/>
      <c r="D4" s="7" t="s">
        <v>3</v>
      </c>
      <c r="E4" s="7"/>
      <c r="F4" s="7"/>
      <c r="G4" s="7"/>
      <c r="H4" s="7"/>
      <c r="I4" s="7"/>
      <c r="J4" s="8"/>
    </row>
    <row r="5" spans="1:10" ht="27.75" customHeight="1" x14ac:dyDescent="0.25">
      <c r="A5" s="5"/>
      <c r="B5" s="6"/>
      <c r="C5" s="6"/>
      <c r="D5" s="9" t="s">
        <v>4</v>
      </c>
      <c r="E5" s="9"/>
      <c r="F5" s="9"/>
      <c r="G5" s="9"/>
      <c r="H5" s="9"/>
      <c r="I5" s="9"/>
      <c r="J5" s="10"/>
    </row>
    <row r="6" spans="1:10" x14ac:dyDescent="0.25">
      <c r="A6" s="11" t="s">
        <v>5</v>
      </c>
      <c r="B6" s="12"/>
      <c r="C6" s="12"/>
      <c r="D6" s="12"/>
      <c r="E6" s="12"/>
      <c r="F6" s="12"/>
      <c r="G6" s="12"/>
      <c r="H6" s="12"/>
      <c r="I6" s="12"/>
      <c r="J6" s="13"/>
    </row>
    <row r="7" spans="1:10" ht="25.5" x14ac:dyDescent="0.25">
      <c r="A7" s="14" t="s">
        <v>6</v>
      </c>
      <c r="B7" s="15" t="s">
        <v>7</v>
      </c>
      <c r="C7" s="15"/>
      <c r="D7" s="16" t="s">
        <v>8</v>
      </c>
      <c r="E7" s="17" t="s">
        <v>9</v>
      </c>
      <c r="F7" s="18" t="s">
        <v>10</v>
      </c>
      <c r="G7" s="19" t="s">
        <v>11</v>
      </c>
      <c r="H7" s="20" t="s">
        <v>12</v>
      </c>
      <c r="I7" s="21" t="s">
        <v>13</v>
      </c>
      <c r="J7" s="22" t="s">
        <v>14</v>
      </c>
    </row>
    <row r="8" spans="1:10" x14ac:dyDescent="0.25">
      <c r="A8" s="23" t="s">
        <v>15</v>
      </c>
      <c r="B8" s="24"/>
      <c r="C8" s="24"/>
      <c r="D8" s="24"/>
      <c r="E8" s="24"/>
      <c r="F8" s="24"/>
      <c r="G8" s="24"/>
      <c r="H8" s="24"/>
      <c r="I8" s="24"/>
      <c r="J8" s="25"/>
    </row>
    <row r="9" spans="1:10" x14ac:dyDescent="0.25">
      <c r="A9" s="26">
        <v>1</v>
      </c>
      <c r="B9" s="27"/>
      <c r="C9" s="28">
        <v>20000</v>
      </c>
      <c r="D9" s="29" t="s">
        <v>16</v>
      </c>
      <c r="E9" s="27"/>
      <c r="F9" s="30"/>
      <c r="G9" s="31"/>
      <c r="H9" s="31"/>
      <c r="I9" s="31"/>
      <c r="J9" s="32"/>
    </row>
    <row r="10" spans="1:10" ht="25.5" x14ac:dyDescent="0.25">
      <c r="A10" s="70" t="s">
        <v>17</v>
      </c>
      <c r="B10" s="34" t="s">
        <v>18</v>
      </c>
      <c r="C10" s="35">
        <v>21301</v>
      </c>
      <c r="D10" s="36" t="s">
        <v>19</v>
      </c>
      <c r="E10" s="37" t="s">
        <v>20</v>
      </c>
      <c r="F10" s="38">
        <v>3</v>
      </c>
      <c r="G10" s="39">
        <v>0</v>
      </c>
      <c r="H10" s="40">
        <v>0</v>
      </c>
      <c r="I10" s="41">
        <f t="shared" ref="I10:I11" si="0">(H10+G10)*F10</f>
        <v>0</v>
      </c>
      <c r="J10" s="42"/>
    </row>
    <row r="11" spans="1:10" ht="25.5" x14ac:dyDescent="0.25">
      <c r="A11" s="70" t="s">
        <v>21</v>
      </c>
      <c r="B11" s="43" t="s">
        <v>22</v>
      </c>
      <c r="C11" s="44">
        <v>10775</v>
      </c>
      <c r="D11" s="45" t="s">
        <v>23</v>
      </c>
      <c r="E11" s="46" t="s">
        <v>24</v>
      </c>
      <c r="F11" s="47">
        <v>6</v>
      </c>
      <c r="G11" s="48">
        <v>0</v>
      </c>
      <c r="H11" s="49">
        <v>0</v>
      </c>
      <c r="I11" s="50">
        <f t="shared" si="0"/>
        <v>0</v>
      </c>
      <c r="J11" s="51"/>
    </row>
    <row r="12" spans="1:10" x14ac:dyDescent="0.25">
      <c r="A12" s="52" t="s">
        <v>25</v>
      </c>
      <c r="B12" s="52"/>
      <c r="C12" s="52"/>
      <c r="D12" s="52"/>
      <c r="E12" s="52"/>
      <c r="F12" s="52"/>
      <c r="G12" s="52"/>
      <c r="H12" s="52"/>
      <c r="I12" s="53">
        <f>SUM(I10:I11)</f>
        <v>0</v>
      </c>
      <c r="J12" s="54">
        <f>I12*1.2665</f>
        <v>0</v>
      </c>
    </row>
    <row r="13" spans="1:10" x14ac:dyDescent="0.25">
      <c r="A13" s="55" t="s">
        <v>26</v>
      </c>
      <c r="B13" s="56"/>
      <c r="C13" s="56"/>
      <c r="D13" s="56"/>
      <c r="E13" s="56"/>
      <c r="F13" s="56"/>
      <c r="G13" s="56"/>
      <c r="H13" s="56"/>
      <c r="I13" s="56"/>
      <c r="J13" s="57"/>
    </row>
    <row r="14" spans="1:10" x14ac:dyDescent="0.25">
      <c r="A14" s="58">
        <v>2</v>
      </c>
      <c r="B14" s="58"/>
      <c r="C14" s="58">
        <v>30000</v>
      </c>
      <c r="D14" s="59" t="s">
        <v>27</v>
      </c>
      <c r="E14" s="58"/>
      <c r="F14" s="60"/>
      <c r="G14" s="61"/>
      <c r="H14" s="61"/>
      <c r="I14" s="62"/>
      <c r="J14" s="32"/>
    </row>
    <row r="15" spans="1:10" ht="38.25" x14ac:dyDescent="0.25">
      <c r="A15" s="64" t="s">
        <v>28</v>
      </c>
      <c r="B15" s="34" t="s">
        <v>18</v>
      </c>
      <c r="C15" s="64">
        <v>30110</v>
      </c>
      <c r="D15" s="65" t="s">
        <v>29</v>
      </c>
      <c r="E15" s="64" t="s">
        <v>30</v>
      </c>
      <c r="F15" s="38">
        <v>2553</v>
      </c>
      <c r="G15" s="67">
        <v>0</v>
      </c>
      <c r="H15" s="67">
        <v>0</v>
      </c>
      <c r="I15" s="68">
        <f>(H15+G15)*F15</f>
        <v>0</v>
      </c>
      <c r="J15" s="32"/>
    </row>
    <row r="16" spans="1:10" ht="25.5" x14ac:dyDescent="0.25">
      <c r="A16" s="64" t="s">
        <v>31</v>
      </c>
      <c r="B16" s="34" t="s">
        <v>18</v>
      </c>
      <c r="C16" s="64">
        <v>30114</v>
      </c>
      <c r="D16" s="65" t="s">
        <v>32</v>
      </c>
      <c r="E16" s="64" t="s">
        <v>33</v>
      </c>
      <c r="F16" s="66">
        <v>1</v>
      </c>
      <c r="G16" s="67">
        <v>0</v>
      </c>
      <c r="H16" s="67">
        <v>0</v>
      </c>
      <c r="I16" s="68">
        <f t="shared" ref="I16:I17" si="1">(H16+G16)*F16</f>
        <v>0</v>
      </c>
      <c r="J16" s="32"/>
    </row>
    <row r="17" spans="1:10" ht="25.5" x14ac:dyDescent="0.25">
      <c r="A17" s="63" t="s">
        <v>34</v>
      </c>
      <c r="B17" s="34" t="s">
        <v>18</v>
      </c>
      <c r="C17" s="64">
        <v>30116</v>
      </c>
      <c r="D17" s="65" t="s">
        <v>35</v>
      </c>
      <c r="E17" s="64" t="s">
        <v>33</v>
      </c>
      <c r="F17" s="66">
        <v>1</v>
      </c>
      <c r="G17" s="67">
        <v>0</v>
      </c>
      <c r="H17" s="67">
        <v>0</v>
      </c>
      <c r="I17" s="68">
        <f t="shared" si="1"/>
        <v>0</v>
      </c>
      <c r="J17" s="69"/>
    </row>
    <row r="18" spans="1:10" x14ac:dyDescent="0.25">
      <c r="A18" s="52" t="s">
        <v>25</v>
      </c>
      <c r="B18" s="52"/>
      <c r="C18" s="52"/>
      <c r="D18" s="52"/>
      <c r="E18" s="52"/>
      <c r="F18" s="52"/>
      <c r="G18" s="52"/>
      <c r="H18" s="52"/>
      <c r="I18" s="53">
        <f>I15+I16+I17</f>
        <v>0</v>
      </c>
      <c r="J18" s="54">
        <f>I18*1.2665</f>
        <v>0</v>
      </c>
    </row>
    <row r="19" spans="1:10" x14ac:dyDescent="0.25">
      <c r="A19" s="55" t="s">
        <v>36</v>
      </c>
      <c r="B19" s="56"/>
      <c r="C19" s="56"/>
      <c r="D19" s="56"/>
      <c r="E19" s="56"/>
      <c r="F19" s="56"/>
      <c r="G19" s="56"/>
      <c r="H19" s="56"/>
      <c r="I19" s="56"/>
      <c r="J19" s="57"/>
    </row>
    <row r="20" spans="1:10" x14ac:dyDescent="0.25">
      <c r="A20" s="58">
        <v>3</v>
      </c>
      <c r="B20" s="58"/>
      <c r="C20" s="58">
        <v>250000</v>
      </c>
      <c r="D20" s="59" t="s">
        <v>37</v>
      </c>
      <c r="E20" s="58"/>
      <c r="F20" s="60"/>
      <c r="G20" s="61"/>
      <c r="H20" s="61"/>
      <c r="I20" s="62"/>
      <c r="J20" s="32"/>
    </row>
    <row r="21" spans="1:10" x14ac:dyDescent="0.25">
      <c r="A21" s="64" t="s">
        <v>38</v>
      </c>
      <c r="B21" s="70" t="s">
        <v>18</v>
      </c>
      <c r="C21" s="64">
        <v>250101</v>
      </c>
      <c r="D21" s="71" t="s">
        <v>39</v>
      </c>
      <c r="E21" s="64" t="s">
        <v>40</v>
      </c>
      <c r="F21" s="66">
        <v>120</v>
      </c>
      <c r="G21" s="67">
        <v>0</v>
      </c>
      <c r="H21" s="67">
        <v>0</v>
      </c>
      <c r="I21" s="68">
        <f>H21*F21</f>
        <v>0</v>
      </c>
      <c r="J21" s="32"/>
    </row>
    <row r="22" spans="1:10" x14ac:dyDescent="0.25">
      <c r="A22" s="64" t="s">
        <v>41</v>
      </c>
      <c r="B22" s="70" t="s">
        <v>18</v>
      </c>
      <c r="C22" s="64">
        <v>250103</v>
      </c>
      <c r="D22" s="71" t="s">
        <v>42</v>
      </c>
      <c r="E22" s="64" t="s">
        <v>43</v>
      </c>
      <c r="F22" s="66">
        <v>960</v>
      </c>
      <c r="G22" s="67">
        <v>0</v>
      </c>
      <c r="H22" s="67">
        <v>0</v>
      </c>
      <c r="I22" s="68">
        <f>(H22*F22)</f>
        <v>0</v>
      </c>
      <c r="J22" s="32"/>
    </row>
    <row r="23" spans="1:10" x14ac:dyDescent="0.25">
      <c r="A23" s="72" t="s">
        <v>25</v>
      </c>
      <c r="B23" s="73"/>
      <c r="C23" s="73"/>
      <c r="D23" s="73"/>
      <c r="E23" s="73"/>
      <c r="F23" s="73"/>
      <c r="G23" s="73"/>
      <c r="H23" s="74"/>
      <c r="I23" s="53">
        <f>SUM(I21:I22)</f>
        <v>0</v>
      </c>
      <c r="J23" s="75">
        <f>I23*1.2665</f>
        <v>0</v>
      </c>
    </row>
    <row r="24" spans="1:10" x14ac:dyDescent="0.25">
      <c r="A24" s="55" t="s">
        <v>44</v>
      </c>
      <c r="B24" s="56"/>
      <c r="C24" s="56"/>
      <c r="D24" s="56"/>
      <c r="E24" s="56"/>
      <c r="F24" s="56"/>
      <c r="G24" s="56"/>
      <c r="H24" s="56"/>
      <c r="I24" s="56"/>
      <c r="J24" s="57"/>
    </row>
    <row r="25" spans="1:10" x14ac:dyDescent="0.25">
      <c r="A25" s="76">
        <v>4</v>
      </c>
      <c r="B25" s="76"/>
      <c r="C25" s="76">
        <v>270000</v>
      </c>
      <c r="D25" s="29" t="s">
        <v>45</v>
      </c>
      <c r="E25" s="76"/>
      <c r="F25" s="77"/>
      <c r="G25" s="76"/>
      <c r="H25" s="76"/>
      <c r="I25" s="78"/>
      <c r="J25" s="79"/>
    </row>
    <row r="26" spans="1:10" x14ac:dyDescent="0.25">
      <c r="A26" s="46" t="s">
        <v>46</v>
      </c>
      <c r="B26" s="70" t="s">
        <v>18</v>
      </c>
      <c r="C26" s="46">
        <v>271500</v>
      </c>
      <c r="D26" s="80" t="s">
        <v>47</v>
      </c>
      <c r="E26" s="46" t="s">
        <v>48</v>
      </c>
      <c r="F26" s="47">
        <v>173.86</v>
      </c>
      <c r="G26" s="81">
        <v>0</v>
      </c>
      <c r="H26" s="81">
        <v>0</v>
      </c>
      <c r="I26" s="48">
        <f>(H26+G26)*F26</f>
        <v>0</v>
      </c>
      <c r="J26" s="79"/>
    </row>
    <row r="27" spans="1:10" x14ac:dyDescent="0.25">
      <c r="A27" s="46" t="s">
        <v>49</v>
      </c>
      <c r="B27" s="70" t="s">
        <v>18</v>
      </c>
      <c r="C27" s="46">
        <v>271502</v>
      </c>
      <c r="D27" s="80" t="s">
        <v>50</v>
      </c>
      <c r="E27" s="46" t="s">
        <v>51</v>
      </c>
      <c r="F27" s="47">
        <v>173.86</v>
      </c>
      <c r="G27" s="82">
        <v>0</v>
      </c>
      <c r="H27" s="82">
        <v>0</v>
      </c>
      <c r="I27" s="48">
        <f>(H27+G27)*F27</f>
        <v>0</v>
      </c>
      <c r="J27" s="79"/>
    </row>
    <row r="28" spans="1:10" x14ac:dyDescent="0.25">
      <c r="A28" s="72" t="s">
        <v>25</v>
      </c>
      <c r="B28" s="73"/>
      <c r="C28" s="73"/>
      <c r="D28" s="73"/>
      <c r="E28" s="73"/>
      <c r="F28" s="73"/>
      <c r="G28" s="73"/>
      <c r="H28" s="74"/>
      <c r="I28" s="53">
        <f>SUM(I26:I27)</f>
        <v>0</v>
      </c>
      <c r="J28" s="75">
        <f>I28*1.2665</f>
        <v>0</v>
      </c>
    </row>
    <row r="29" spans="1:10" x14ac:dyDescent="0.25">
      <c r="A29" s="83" t="s">
        <v>52</v>
      </c>
      <c r="B29" s="83"/>
      <c r="C29" s="83"/>
      <c r="D29" s="83"/>
      <c r="E29" s="83"/>
      <c r="F29" s="83"/>
      <c r="G29" s="83"/>
      <c r="H29" s="83"/>
      <c r="I29" s="83"/>
      <c r="J29" s="83"/>
    </row>
    <row r="30" spans="1:10" x14ac:dyDescent="0.25">
      <c r="A30" s="84">
        <v>5</v>
      </c>
      <c r="B30" s="70"/>
      <c r="C30" s="85"/>
      <c r="D30" s="86" t="s">
        <v>53</v>
      </c>
      <c r="E30" s="70"/>
      <c r="F30" s="87"/>
      <c r="G30" s="88"/>
      <c r="H30" s="88"/>
      <c r="I30" s="88"/>
      <c r="J30" s="51"/>
    </row>
    <row r="31" spans="1:10" x14ac:dyDescent="0.25">
      <c r="A31" s="33" t="s">
        <v>54</v>
      </c>
      <c r="B31" s="89" t="s">
        <v>53</v>
      </c>
      <c r="C31" s="90"/>
      <c r="D31" s="91" t="s">
        <v>55</v>
      </c>
      <c r="E31" s="92" t="s">
        <v>9</v>
      </c>
      <c r="F31" s="87">
        <v>7</v>
      </c>
      <c r="G31" s="93">
        <v>0</v>
      </c>
      <c r="H31" s="94"/>
      <c r="I31" s="48">
        <f>(H31+G31)*F31</f>
        <v>0</v>
      </c>
      <c r="J31" s="51"/>
    </row>
    <row r="32" spans="1:10" x14ac:dyDescent="0.25">
      <c r="A32" s="72" t="s">
        <v>25</v>
      </c>
      <c r="B32" s="73"/>
      <c r="C32" s="73"/>
      <c r="D32" s="73"/>
      <c r="E32" s="73"/>
      <c r="F32" s="73"/>
      <c r="G32" s="73"/>
      <c r="H32" s="74"/>
      <c r="I32" s="95">
        <f>I31</f>
        <v>0</v>
      </c>
      <c r="J32" s="54">
        <f>I31*1.2665</f>
        <v>0</v>
      </c>
    </row>
    <row r="33" spans="1:10" x14ac:dyDescent="0.25">
      <c r="A33" s="96"/>
      <c r="B33" s="97"/>
      <c r="C33" s="97"/>
      <c r="E33" s="97"/>
      <c r="F33" s="98"/>
      <c r="G33" s="99"/>
      <c r="H33" s="99"/>
      <c r="I33" s="99"/>
      <c r="J33" s="100"/>
    </row>
    <row r="34" spans="1:10" x14ac:dyDescent="0.25">
      <c r="A34" s="101" t="s">
        <v>13</v>
      </c>
      <c r="B34" s="101"/>
      <c r="C34" s="101"/>
      <c r="D34" s="101"/>
      <c r="E34" s="101"/>
      <c r="F34" s="101"/>
      <c r="G34" s="101"/>
      <c r="H34" s="101"/>
      <c r="I34" s="101"/>
      <c r="J34" s="102">
        <f>I32+I23+I12+I28+I18</f>
        <v>0</v>
      </c>
    </row>
    <row r="35" spans="1:10" x14ac:dyDescent="0.25">
      <c r="A35" s="101" t="s">
        <v>56</v>
      </c>
      <c r="B35" s="101"/>
      <c r="C35" s="101"/>
      <c r="D35" s="101"/>
      <c r="E35" s="101"/>
      <c r="F35" s="101"/>
      <c r="G35" s="101"/>
      <c r="H35" s="101"/>
      <c r="I35" s="101"/>
      <c r="J35" s="102">
        <f>J34*0.2665</f>
        <v>0</v>
      </c>
    </row>
    <row r="36" spans="1:10" x14ac:dyDescent="0.25">
      <c r="A36" s="101" t="s">
        <v>57</v>
      </c>
      <c r="B36" s="101"/>
      <c r="C36" s="101"/>
      <c r="D36" s="101"/>
      <c r="E36" s="101"/>
      <c r="F36" s="101"/>
      <c r="G36" s="101"/>
      <c r="H36" s="101"/>
      <c r="I36" s="101"/>
      <c r="J36" s="102">
        <f>J34+J35</f>
        <v>0</v>
      </c>
    </row>
    <row r="37" spans="1:10" x14ac:dyDescent="0.25">
      <c r="A37" s="96"/>
      <c r="B37" s="97"/>
      <c r="C37" s="97"/>
      <c r="E37" s="97"/>
      <c r="F37" s="98"/>
      <c r="G37" s="99"/>
      <c r="H37" s="99"/>
      <c r="I37" s="99"/>
      <c r="J37" s="100"/>
    </row>
    <row r="38" spans="1:10" x14ac:dyDescent="0.25">
      <c r="A38" s="103" t="s">
        <v>58</v>
      </c>
      <c r="B38" s="103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03" t="s">
        <v>59</v>
      </c>
      <c r="B39" s="103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03" t="s">
        <v>60</v>
      </c>
      <c r="B40" s="103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03" t="s">
        <v>61</v>
      </c>
      <c r="B41" s="103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03" t="s">
        <v>62</v>
      </c>
      <c r="B42" s="103"/>
      <c r="C42" s="103"/>
      <c r="D42" s="103"/>
      <c r="E42" s="103"/>
      <c r="F42" s="103"/>
      <c r="G42" s="103"/>
      <c r="H42" s="103"/>
      <c r="I42" s="103"/>
      <c r="J42" s="103"/>
    </row>
  </sheetData>
  <sheetProtection algorithmName="SHA-512" hashValue="ItlQHxhybP6AVttybydY7QRpwbMFxLXe2TmPeP0QZMaqi84X2DJ15nta4FENByFCZUyGBjCeavQ2tFfo24+QNw==" saltValue="mM4HwCmJenypkhpoR3W1ug==" spinCount="100000" sheet="1" objects="1" scenarios="1" selectLockedCells="1"/>
  <mergeCells count="27">
    <mergeCell ref="A40:J40"/>
    <mergeCell ref="A41:J41"/>
    <mergeCell ref="A42:J42"/>
    <mergeCell ref="A32:H32"/>
    <mergeCell ref="A34:I34"/>
    <mergeCell ref="A35:I35"/>
    <mergeCell ref="A36:I36"/>
    <mergeCell ref="A38:J38"/>
    <mergeCell ref="A39:J39"/>
    <mergeCell ref="A23:H23"/>
    <mergeCell ref="A24:J24"/>
    <mergeCell ref="A28:H28"/>
    <mergeCell ref="A29:J29"/>
    <mergeCell ref="B31:C31"/>
    <mergeCell ref="G31:H31"/>
    <mergeCell ref="B7:C7"/>
    <mergeCell ref="A8:J8"/>
    <mergeCell ref="A12:H12"/>
    <mergeCell ref="A13:J13"/>
    <mergeCell ref="A18:H18"/>
    <mergeCell ref="A19:J19"/>
    <mergeCell ref="D1:J1"/>
    <mergeCell ref="D2:J2"/>
    <mergeCell ref="D3:J3"/>
    <mergeCell ref="D4:J4"/>
    <mergeCell ref="D5:J5"/>
    <mergeCell ref="A6:J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topLeftCell="A13" workbookViewId="0">
      <selection activeCell="H10" sqref="H10"/>
    </sheetView>
  </sheetViews>
  <sheetFormatPr defaultRowHeight="15" x14ac:dyDescent="0.25"/>
  <cols>
    <col min="4" max="4" width="66.7109375" bestFit="1" customWidth="1"/>
    <col min="7" max="7" width="10.28515625" bestFit="1" customWidth="1"/>
    <col min="9" max="10" width="11.28515625" bestFit="1" customWidth="1"/>
  </cols>
  <sheetData>
    <row r="1" spans="1:10" x14ac:dyDescent="0.25">
      <c r="A1" s="107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 x14ac:dyDescent="0.25">
      <c r="A2" s="108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pans="1:10" x14ac:dyDescent="0.25">
      <c r="A3" s="108" t="s">
        <v>63</v>
      </c>
      <c r="B3" s="7"/>
      <c r="C3" s="7"/>
      <c r="D3" s="7"/>
      <c r="E3" s="7"/>
      <c r="F3" s="7"/>
      <c r="G3" s="7"/>
      <c r="H3" s="7"/>
      <c r="I3" s="7"/>
      <c r="J3" s="8"/>
    </row>
    <row r="4" spans="1:10" x14ac:dyDescent="0.25">
      <c r="A4" s="109" t="s">
        <v>4</v>
      </c>
      <c r="B4" s="110"/>
      <c r="C4" s="110"/>
      <c r="D4" s="110"/>
      <c r="E4" s="110"/>
      <c r="F4" s="110"/>
      <c r="G4" s="110"/>
      <c r="H4" s="110"/>
      <c r="I4" s="110"/>
      <c r="J4" s="111"/>
    </row>
    <row r="5" spans="1:10" x14ac:dyDescent="0.25">
      <c r="A5" s="112" t="s">
        <v>5</v>
      </c>
      <c r="B5" s="113"/>
      <c r="C5" s="113"/>
      <c r="D5" s="113"/>
      <c r="E5" s="113"/>
      <c r="F5" s="113"/>
      <c r="G5" s="113"/>
      <c r="H5" s="113"/>
      <c r="I5" s="113"/>
      <c r="J5" s="114"/>
    </row>
    <row r="6" spans="1:10" ht="25.5" x14ac:dyDescent="0.25">
      <c r="A6" s="14" t="s">
        <v>6</v>
      </c>
      <c r="B6" s="15" t="s">
        <v>7</v>
      </c>
      <c r="C6" s="15"/>
      <c r="D6" s="16" t="s">
        <v>8</v>
      </c>
      <c r="E6" s="17" t="s">
        <v>9</v>
      </c>
      <c r="F6" s="18" t="s">
        <v>10</v>
      </c>
      <c r="G6" s="19" t="s">
        <v>11</v>
      </c>
      <c r="H6" s="20" t="s">
        <v>12</v>
      </c>
      <c r="I6" s="21" t="s">
        <v>13</v>
      </c>
      <c r="J6" s="22" t="s">
        <v>14</v>
      </c>
    </row>
    <row r="7" spans="1:10" x14ac:dyDescent="0.25">
      <c r="A7" s="115" t="s">
        <v>64</v>
      </c>
      <c r="B7" s="116"/>
      <c r="C7" s="116"/>
      <c r="D7" s="116"/>
      <c r="E7" s="116"/>
      <c r="F7" s="116"/>
      <c r="G7" s="116"/>
      <c r="H7" s="116"/>
      <c r="I7" s="116"/>
      <c r="J7" s="117"/>
    </row>
    <row r="8" spans="1:10" x14ac:dyDescent="0.25">
      <c r="A8" s="85">
        <v>1</v>
      </c>
      <c r="B8" s="70"/>
      <c r="C8" s="28">
        <v>20000</v>
      </c>
      <c r="D8" s="29" t="s">
        <v>16</v>
      </c>
      <c r="E8" s="46"/>
      <c r="F8" s="47"/>
      <c r="G8" s="118"/>
      <c r="H8" s="119"/>
      <c r="I8" s="120"/>
      <c r="J8" s="51"/>
    </row>
    <row r="9" spans="1:10" ht="25.5" x14ac:dyDescent="0.25">
      <c r="A9" s="70" t="s">
        <v>17</v>
      </c>
      <c r="B9" s="70" t="s">
        <v>18</v>
      </c>
      <c r="C9" s="121">
        <v>20702</v>
      </c>
      <c r="D9" s="45" t="s">
        <v>65</v>
      </c>
      <c r="E9" s="46" t="s">
        <v>20</v>
      </c>
      <c r="F9" s="47">
        <f>'[1]MEMÓRIA DE CALCULO'!F30</f>
        <v>51</v>
      </c>
      <c r="G9" s="48">
        <v>0</v>
      </c>
      <c r="H9" s="49">
        <v>0</v>
      </c>
      <c r="I9" s="50">
        <f>(H9+G9)*F9</f>
        <v>0</v>
      </c>
      <c r="J9" s="51"/>
    </row>
    <row r="10" spans="1:10" x14ac:dyDescent="0.25">
      <c r="A10" s="70" t="s">
        <v>21</v>
      </c>
      <c r="B10" s="70" t="s">
        <v>18</v>
      </c>
      <c r="C10" s="106">
        <v>20202</v>
      </c>
      <c r="D10" s="45" t="s">
        <v>66</v>
      </c>
      <c r="E10" s="46" t="s">
        <v>67</v>
      </c>
      <c r="F10" s="47">
        <f>'[1]MEMÓRIA DE CALCULO'!F31</f>
        <v>250</v>
      </c>
      <c r="G10" s="48">
        <v>0</v>
      </c>
      <c r="H10" s="49">
        <v>0</v>
      </c>
      <c r="I10" s="50">
        <f t="shared" ref="I10" si="0">(H10+G10)*F10</f>
        <v>0</v>
      </c>
      <c r="J10" s="51"/>
    </row>
    <row r="11" spans="1:10" x14ac:dyDescent="0.25">
      <c r="A11" s="72" t="s">
        <v>25</v>
      </c>
      <c r="B11" s="73"/>
      <c r="C11" s="73"/>
      <c r="D11" s="73"/>
      <c r="E11" s="73"/>
      <c r="F11" s="73"/>
      <c r="G11" s="73"/>
      <c r="H11" s="74"/>
      <c r="I11" s="155">
        <f>SUM(I9:I10)</f>
        <v>0</v>
      </c>
      <c r="J11" s="54">
        <f>I11*1.2665</f>
        <v>0</v>
      </c>
    </row>
    <row r="12" spans="1:10" x14ac:dyDescent="0.25">
      <c r="A12" s="55" t="s">
        <v>68</v>
      </c>
      <c r="B12" s="56"/>
      <c r="C12" s="56"/>
      <c r="D12" s="56"/>
      <c r="E12" s="56"/>
      <c r="F12" s="56"/>
      <c r="G12" s="56"/>
      <c r="H12" s="56"/>
      <c r="I12" s="56"/>
      <c r="J12" s="57"/>
    </row>
    <row r="13" spans="1:10" x14ac:dyDescent="0.25">
      <c r="A13" s="76">
        <v>2</v>
      </c>
      <c r="B13" s="46"/>
      <c r="C13" s="76">
        <v>30000</v>
      </c>
      <c r="D13" s="29" t="s">
        <v>27</v>
      </c>
      <c r="E13" s="46"/>
      <c r="F13" s="46"/>
      <c r="G13" s="118"/>
      <c r="H13" s="118"/>
      <c r="I13" s="120"/>
      <c r="J13" s="51"/>
    </row>
    <row r="14" spans="1:10" x14ac:dyDescent="0.25">
      <c r="A14" s="46" t="s">
        <v>28</v>
      </c>
      <c r="B14" s="70" t="s">
        <v>18</v>
      </c>
      <c r="C14" s="46">
        <v>30105</v>
      </c>
      <c r="D14" s="80" t="s">
        <v>69</v>
      </c>
      <c r="E14" s="46" t="s">
        <v>70</v>
      </c>
      <c r="F14" s="124">
        <f>'[1]MEMÓRIA DE CALCULO'!F34</f>
        <v>37.5</v>
      </c>
      <c r="G14" s="82">
        <v>0</v>
      </c>
      <c r="H14" s="82">
        <v>0</v>
      </c>
      <c r="I14" s="156">
        <f>(H14+G14)*F14</f>
        <v>0</v>
      </c>
      <c r="J14" s="51"/>
    </row>
    <row r="15" spans="1:10" x14ac:dyDescent="0.25">
      <c r="A15" s="72" t="s">
        <v>25</v>
      </c>
      <c r="B15" s="73"/>
      <c r="C15" s="73"/>
      <c r="D15" s="73"/>
      <c r="E15" s="73"/>
      <c r="F15" s="73"/>
      <c r="G15" s="73"/>
      <c r="H15" s="74"/>
      <c r="I15" s="155">
        <f>SUM(I14)</f>
        <v>0</v>
      </c>
      <c r="J15" s="54">
        <f>I15*1.2665</f>
        <v>0</v>
      </c>
    </row>
    <row r="16" spans="1:10" x14ac:dyDescent="0.25">
      <c r="A16" s="55" t="s">
        <v>71</v>
      </c>
      <c r="B16" s="56"/>
      <c r="C16" s="56"/>
      <c r="D16" s="56"/>
      <c r="E16" s="56"/>
      <c r="F16" s="56"/>
      <c r="G16" s="56"/>
      <c r="H16" s="56"/>
      <c r="I16" s="56"/>
      <c r="J16" s="57"/>
    </row>
    <row r="17" spans="1:10" x14ac:dyDescent="0.25">
      <c r="A17" s="85">
        <v>3</v>
      </c>
      <c r="B17" s="70"/>
      <c r="C17" s="28">
        <v>40000</v>
      </c>
      <c r="D17" s="29" t="s">
        <v>72</v>
      </c>
      <c r="E17" s="46"/>
      <c r="F17" s="47"/>
      <c r="G17" s="118"/>
      <c r="H17" s="119"/>
      <c r="I17" s="120"/>
      <c r="J17" s="51"/>
    </row>
    <row r="18" spans="1:10" x14ac:dyDescent="0.25">
      <c r="A18" s="70" t="s">
        <v>38</v>
      </c>
      <c r="B18" s="70" t="s">
        <v>18</v>
      </c>
      <c r="C18" s="121">
        <v>41002</v>
      </c>
      <c r="D18" s="80" t="s">
        <v>73</v>
      </c>
      <c r="E18" s="46" t="s">
        <v>20</v>
      </c>
      <c r="F18" s="47">
        <f>'[1]MEMÓRIA DE CALCULO'!F37</f>
        <v>44.790000000000006</v>
      </c>
      <c r="G18" s="48">
        <v>0</v>
      </c>
      <c r="H18" s="49">
        <v>0</v>
      </c>
      <c r="I18" s="50">
        <f>(H18+G18)*F18</f>
        <v>0</v>
      </c>
      <c r="J18" s="51"/>
    </row>
    <row r="19" spans="1:10" x14ac:dyDescent="0.25">
      <c r="A19" s="70" t="s">
        <v>41</v>
      </c>
      <c r="B19" s="70" t="s">
        <v>18</v>
      </c>
      <c r="C19" s="121">
        <v>41003</v>
      </c>
      <c r="D19" s="45" t="s">
        <v>74</v>
      </c>
      <c r="E19" s="46" t="s">
        <v>75</v>
      </c>
      <c r="F19" s="47">
        <f>'[1]MEMÓRIA DE CALCULO'!F38</f>
        <v>6.7184999999999997</v>
      </c>
      <c r="G19" s="48">
        <v>0</v>
      </c>
      <c r="H19" s="49">
        <v>0</v>
      </c>
      <c r="I19" s="50">
        <f>(H19+G19)*F19</f>
        <v>0</v>
      </c>
      <c r="J19" s="51"/>
    </row>
    <row r="20" spans="1:10" x14ac:dyDescent="0.25">
      <c r="A20" s="72" t="s">
        <v>25</v>
      </c>
      <c r="B20" s="73"/>
      <c r="C20" s="73"/>
      <c r="D20" s="73"/>
      <c r="E20" s="73"/>
      <c r="F20" s="73"/>
      <c r="G20" s="73"/>
      <c r="H20" s="74"/>
      <c r="I20" s="157">
        <f>SUM(I18:I19)</f>
        <v>0</v>
      </c>
      <c r="J20" s="54">
        <f>I20*1.2665</f>
        <v>0</v>
      </c>
    </row>
    <row r="21" spans="1:10" x14ac:dyDescent="0.25">
      <c r="A21" s="125" t="s">
        <v>76</v>
      </c>
      <c r="B21" s="126"/>
      <c r="C21" s="126"/>
      <c r="D21" s="126"/>
      <c r="E21" s="126"/>
      <c r="F21" s="126"/>
      <c r="G21" s="126"/>
      <c r="H21" s="126"/>
      <c r="I21" s="126"/>
      <c r="J21" s="127"/>
    </row>
    <row r="22" spans="1:10" x14ac:dyDescent="0.25">
      <c r="A22" s="85">
        <v>4</v>
      </c>
      <c r="B22" s="70"/>
      <c r="C22" s="76">
        <v>50000</v>
      </c>
      <c r="D22" s="128" t="s">
        <v>77</v>
      </c>
      <c r="E22" s="46"/>
      <c r="F22" s="47"/>
      <c r="G22" s="118"/>
      <c r="H22" s="118"/>
      <c r="I22" s="129"/>
      <c r="J22" s="51"/>
    </row>
    <row r="23" spans="1:10" x14ac:dyDescent="0.25">
      <c r="A23" s="70" t="s">
        <v>46</v>
      </c>
      <c r="B23" s="70" t="s">
        <v>18</v>
      </c>
      <c r="C23" s="130">
        <v>50301</v>
      </c>
      <c r="D23" s="131" t="s">
        <v>78</v>
      </c>
      <c r="E23" s="46" t="s">
        <v>79</v>
      </c>
      <c r="F23" s="47">
        <f>'[1]MEMÓRIA DE CALCULO'!F41</f>
        <v>45</v>
      </c>
      <c r="G23" s="48">
        <v>0</v>
      </c>
      <c r="H23" s="48">
        <v>0</v>
      </c>
      <c r="I23" s="50">
        <f>(H23+G23)*F23</f>
        <v>0</v>
      </c>
      <c r="J23" s="51"/>
    </row>
    <row r="24" spans="1:10" x14ac:dyDescent="0.25">
      <c r="A24" s="70" t="s">
        <v>49</v>
      </c>
      <c r="B24" s="70" t="s">
        <v>18</v>
      </c>
      <c r="C24" s="130">
        <v>52004</v>
      </c>
      <c r="D24" s="131" t="s">
        <v>80</v>
      </c>
      <c r="E24" s="46" t="s">
        <v>81</v>
      </c>
      <c r="F24" s="47">
        <f>'[1]MEMÓRIA DE CALCULO'!F42</f>
        <v>35.64</v>
      </c>
      <c r="G24" s="158">
        <v>0</v>
      </c>
      <c r="H24" s="158">
        <v>0</v>
      </c>
      <c r="I24" s="50">
        <f t="shared" ref="I24:I25" si="1">(H24+G24)*F24</f>
        <v>0</v>
      </c>
      <c r="J24" s="51"/>
    </row>
    <row r="25" spans="1:10" x14ac:dyDescent="0.25">
      <c r="A25" s="70" t="s">
        <v>82</v>
      </c>
      <c r="B25" s="70" t="s">
        <v>18</v>
      </c>
      <c r="C25" s="130">
        <v>52012</v>
      </c>
      <c r="D25" s="131" t="s">
        <v>83</v>
      </c>
      <c r="E25" s="46" t="s">
        <v>81</v>
      </c>
      <c r="F25" s="47">
        <f>'[1]MEMÓRIA DE CALCULO'!F43</f>
        <v>6.17</v>
      </c>
      <c r="G25" s="48">
        <v>0</v>
      </c>
      <c r="H25" s="48">
        <v>0</v>
      </c>
      <c r="I25" s="50">
        <f t="shared" si="1"/>
        <v>0</v>
      </c>
      <c r="J25" s="51"/>
    </row>
    <row r="26" spans="1:10" x14ac:dyDescent="0.25">
      <c r="A26" s="72" t="s">
        <v>25</v>
      </c>
      <c r="B26" s="73"/>
      <c r="C26" s="73"/>
      <c r="D26" s="73"/>
      <c r="E26" s="73"/>
      <c r="F26" s="73"/>
      <c r="G26" s="73"/>
      <c r="H26" s="74"/>
      <c r="I26" s="157">
        <f>SUM(I23:I25)</f>
        <v>0</v>
      </c>
      <c r="J26" s="54">
        <f>I26*1.2665</f>
        <v>0</v>
      </c>
    </row>
    <row r="27" spans="1:10" x14ac:dyDescent="0.25">
      <c r="A27" s="125" t="s">
        <v>84</v>
      </c>
      <c r="B27" s="126"/>
      <c r="C27" s="126"/>
      <c r="D27" s="126"/>
      <c r="E27" s="126"/>
      <c r="F27" s="126"/>
      <c r="G27" s="126"/>
      <c r="H27" s="126"/>
      <c r="I27" s="126"/>
      <c r="J27" s="127"/>
    </row>
    <row r="28" spans="1:10" ht="25.5" x14ac:dyDescent="0.25">
      <c r="A28" s="85">
        <v>5</v>
      </c>
      <c r="B28" s="70"/>
      <c r="C28" s="133">
        <v>60000</v>
      </c>
      <c r="D28" s="128" t="s">
        <v>85</v>
      </c>
      <c r="E28" s="46"/>
      <c r="F28" s="47"/>
      <c r="G28" s="118"/>
      <c r="H28" s="118"/>
      <c r="I28" s="129"/>
      <c r="J28" s="51"/>
    </row>
    <row r="29" spans="1:10" x14ac:dyDescent="0.25">
      <c r="A29" s="70" t="s">
        <v>54</v>
      </c>
      <c r="B29" s="70" t="s">
        <v>18</v>
      </c>
      <c r="C29" s="130">
        <v>60010</v>
      </c>
      <c r="D29" s="131" t="s">
        <v>86</v>
      </c>
      <c r="E29" s="47" t="s">
        <v>70</v>
      </c>
      <c r="F29" s="134">
        <f>'[1]MEMÓRIA DE CALCULO'!F46</f>
        <v>0.70799999999999996</v>
      </c>
      <c r="G29" s="82">
        <v>0</v>
      </c>
      <c r="H29" s="82">
        <v>0</v>
      </c>
      <c r="I29" s="159">
        <f>(H29+G29)*F29</f>
        <v>0</v>
      </c>
      <c r="J29" s="51"/>
    </row>
    <row r="30" spans="1:10" x14ac:dyDescent="0.25">
      <c r="A30" s="70" t="s">
        <v>87</v>
      </c>
      <c r="B30" s="70" t="s">
        <v>18</v>
      </c>
      <c r="C30" s="130">
        <v>60192</v>
      </c>
      <c r="D30" s="131" t="s">
        <v>88</v>
      </c>
      <c r="E30" s="46" t="s">
        <v>20</v>
      </c>
      <c r="F30" s="47">
        <f>'[1]MEMÓRIA DE CALCULO'!F47</f>
        <v>89.74</v>
      </c>
      <c r="G30" s="48">
        <v>0</v>
      </c>
      <c r="H30" s="48">
        <v>0</v>
      </c>
      <c r="I30" s="50">
        <f>(H30+G30)*F30</f>
        <v>0</v>
      </c>
      <c r="J30" s="51"/>
    </row>
    <row r="31" spans="1:10" x14ac:dyDescent="0.25">
      <c r="A31" s="70" t="s">
        <v>89</v>
      </c>
      <c r="B31" s="70" t="s">
        <v>18</v>
      </c>
      <c r="C31" s="130">
        <v>60304</v>
      </c>
      <c r="D31" s="131" t="s">
        <v>90</v>
      </c>
      <c r="E31" s="46" t="s">
        <v>81</v>
      </c>
      <c r="F31" s="47">
        <f>'[1]MEMÓRIA DE CALCULO'!F48</f>
        <v>263.17</v>
      </c>
      <c r="G31" s="48">
        <v>0</v>
      </c>
      <c r="H31" s="48">
        <v>0</v>
      </c>
      <c r="I31" s="50">
        <f t="shared" ref="I31:I34" si="2">(H31+G31)*F31</f>
        <v>0</v>
      </c>
      <c r="J31" s="51"/>
    </row>
    <row r="32" spans="1:10" x14ac:dyDescent="0.25">
      <c r="A32" s="70" t="s">
        <v>91</v>
      </c>
      <c r="B32" s="70" t="s">
        <v>18</v>
      </c>
      <c r="C32" s="130">
        <v>60312</v>
      </c>
      <c r="D32" s="131" t="s">
        <v>92</v>
      </c>
      <c r="E32" s="46" t="s">
        <v>81</v>
      </c>
      <c r="F32" s="47">
        <f>'[1]MEMÓRIA DE CALCULO'!F49</f>
        <v>76.69</v>
      </c>
      <c r="G32" s="48">
        <v>0</v>
      </c>
      <c r="H32" s="48">
        <v>0</v>
      </c>
      <c r="I32" s="50">
        <f t="shared" si="2"/>
        <v>0</v>
      </c>
      <c r="J32" s="51"/>
    </row>
    <row r="33" spans="1:10" x14ac:dyDescent="0.25">
      <c r="A33" s="70" t="s">
        <v>93</v>
      </c>
      <c r="B33" s="70" t="s">
        <v>18</v>
      </c>
      <c r="C33" s="130">
        <v>60507</v>
      </c>
      <c r="D33" s="131" t="s">
        <v>94</v>
      </c>
      <c r="E33" s="46" t="s">
        <v>75</v>
      </c>
      <c r="F33" s="47">
        <f>'[1]MEMÓRIA DE CALCULO'!F50</f>
        <v>6.84</v>
      </c>
      <c r="G33" s="48">
        <v>0</v>
      </c>
      <c r="H33" s="48">
        <v>0</v>
      </c>
      <c r="I33" s="50">
        <f t="shared" si="2"/>
        <v>0</v>
      </c>
      <c r="J33" s="51"/>
    </row>
    <row r="34" spans="1:10" ht="25.5" x14ac:dyDescent="0.25">
      <c r="A34" s="70" t="s">
        <v>95</v>
      </c>
      <c r="B34" s="70" t="s">
        <v>18</v>
      </c>
      <c r="C34" s="130">
        <v>61101</v>
      </c>
      <c r="D34" s="45" t="s">
        <v>96</v>
      </c>
      <c r="E34" s="46" t="s">
        <v>20</v>
      </c>
      <c r="F34" s="47">
        <f>'[1]MEMÓRIA DE CALCULO'!F51</f>
        <v>51</v>
      </c>
      <c r="G34" s="48">
        <v>0</v>
      </c>
      <c r="H34" s="48">
        <v>0</v>
      </c>
      <c r="I34" s="50">
        <f t="shared" si="2"/>
        <v>0</v>
      </c>
      <c r="J34" s="51"/>
    </row>
    <row r="35" spans="1:10" x14ac:dyDescent="0.25">
      <c r="A35" s="72" t="s">
        <v>25</v>
      </c>
      <c r="B35" s="73"/>
      <c r="C35" s="73"/>
      <c r="D35" s="73"/>
      <c r="E35" s="73"/>
      <c r="F35" s="73"/>
      <c r="G35" s="73"/>
      <c r="H35" s="74"/>
      <c r="I35" s="157">
        <f>SUM(I29:I34)</f>
        <v>0</v>
      </c>
      <c r="J35" s="54">
        <f>I35*1.2665</f>
        <v>0</v>
      </c>
    </row>
    <row r="36" spans="1:10" x14ac:dyDescent="0.25">
      <c r="A36" s="125" t="s">
        <v>97</v>
      </c>
      <c r="B36" s="126"/>
      <c r="C36" s="126"/>
      <c r="D36" s="126"/>
      <c r="E36" s="126"/>
      <c r="F36" s="126"/>
      <c r="G36" s="126"/>
      <c r="H36" s="126"/>
      <c r="I36" s="126"/>
      <c r="J36" s="127"/>
    </row>
    <row r="37" spans="1:10" x14ac:dyDescent="0.25">
      <c r="A37" s="85">
        <v>6</v>
      </c>
      <c r="B37" s="70"/>
      <c r="C37" s="133">
        <v>70000</v>
      </c>
      <c r="D37" s="128" t="s">
        <v>98</v>
      </c>
      <c r="E37" s="46"/>
      <c r="F37" s="47"/>
      <c r="G37" s="118"/>
      <c r="H37" s="118"/>
      <c r="I37" s="129"/>
      <c r="J37" s="51"/>
    </row>
    <row r="38" spans="1:10" x14ac:dyDescent="0.25">
      <c r="A38" s="70" t="s">
        <v>99</v>
      </c>
      <c r="B38" s="70" t="s">
        <v>18</v>
      </c>
      <c r="C38" s="130">
        <v>70681</v>
      </c>
      <c r="D38" s="131" t="s">
        <v>100</v>
      </c>
      <c r="E38" s="46" t="s">
        <v>101</v>
      </c>
      <c r="F38" s="47">
        <f>'[1]MEMÓRIA DE CALCULO'!F54</f>
        <v>5</v>
      </c>
      <c r="G38" s="48">
        <v>0</v>
      </c>
      <c r="H38" s="48">
        <v>0</v>
      </c>
      <c r="I38" s="50">
        <f>(H38+G38)*F38</f>
        <v>0</v>
      </c>
      <c r="J38" s="51"/>
    </row>
    <row r="39" spans="1:10" x14ac:dyDescent="0.25">
      <c r="A39" s="70" t="s">
        <v>102</v>
      </c>
      <c r="B39" s="70" t="s">
        <v>18</v>
      </c>
      <c r="C39" s="130">
        <v>70691</v>
      </c>
      <c r="D39" s="131" t="s">
        <v>103</v>
      </c>
      <c r="E39" s="46" t="s">
        <v>101</v>
      </c>
      <c r="F39" s="47">
        <f>'[1]MEMÓRIA DE CALCULO'!F55</f>
        <v>13</v>
      </c>
      <c r="G39" s="48">
        <v>0</v>
      </c>
      <c r="H39" s="48">
        <v>0</v>
      </c>
      <c r="I39" s="50">
        <f t="shared" ref="I39:I56" si="3">(H39+G39)*F39</f>
        <v>0</v>
      </c>
      <c r="J39" s="51"/>
    </row>
    <row r="40" spans="1:10" x14ac:dyDescent="0.25">
      <c r="A40" s="70" t="s">
        <v>104</v>
      </c>
      <c r="B40" s="70" t="s">
        <v>18</v>
      </c>
      <c r="C40" s="130">
        <v>71171</v>
      </c>
      <c r="D40" s="131" t="s">
        <v>105</v>
      </c>
      <c r="E40" s="46" t="s">
        <v>101</v>
      </c>
      <c r="F40" s="47">
        <f>'[1]MEMÓRIA DE CALCULO'!F56</f>
        <v>4</v>
      </c>
      <c r="G40" s="48">
        <v>0</v>
      </c>
      <c r="H40" s="48">
        <v>0</v>
      </c>
      <c r="I40" s="50">
        <f t="shared" si="3"/>
        <v>0</v>
      </c>
      <c r="J40" s="51"/>
    </row>
    <row r="41" spans="1:10" x14ac:dyDescent="0.25">
      <c r="A41" s="70" t="s">
        <v>106</v>
      </c>
      <c r="B41" s="70" t="s">
        <v>18</v>
      </c>
      <c r="C41" s="130">
        <v>71172</v>
      </c>
      <c r="D41" s="131" t="s">
        <v>107</v>
      </c>
      <c r="E41" s="46" t="s">
        <v>101</v>
      </c>
      <c r="F41" s="47">
        <f>'[1]MEMÓRIA DE CALCULO'!F57</f>
        <v>1</v>
      </c>
      <c r="G41" s="48">
        <v>0</v>
      </c>
      <c r="H41" s="48">
        <v>0</v>
      </c>
      <c r="I41" s="50">
        <f t="shared" si="3"/>
        <v>0</v>
      </c>
      <c r="J41" s="51"/>
    </row>
    <row r="42" spans="1:10" x14ac:dyDescent="0.25">
      <c r="A42" s="70" t="s">
        <v>108</v>
      </c>
      <c r="B42" s="70" t="s">
        <v>18</v>
      </c>
      <c r="C42" s="130">
        <v>71194</v>
      </c>
      <c r="D42" s="131" t="s">
        <v>109</v>
      </c>
      <c r="E42" s="46" t="s">
        <v>110</v>
      </c>
      <c r="F42" s="47">
        <f>'[1]MEMÓRIA DE CALCULO'!F58</f>
        <v>64.900000000000006</v>
      </c>
      <c r="G42" s="48">
        <v>0</v>
      </c>
      <c r="H42" s="48">
        <v>0</v>
      </c>
      <c r="I42" s="50">
        <f t="shared" si="3"/>
        <v>0</v>
      </c>
      <c r="J42" s="51"/>
    </row>
    <row r="43" spans="1:10" x14ac:dyDescent="0.25">
      <c r="A43" s="70" t="s">
        <v>111</v>
      </c>
      <c r="B43" s="70" t="s">
        <v>18</v>
      </c>
      <c r="C43" s="130">
        <v>71282</v>
      </c>
      <c r="D43" s="131" t="s">
        <v>112</v>
      </c>
      <c r="E43" s="46" t="s">
        <v>110</v>
      </c>
      <c r="F43" s="47">
        <f>'[1]MEMÓRIA DE CALCULO'!F59</f>
        <v>3</v>
      </c>
      <c r="G43" s="48">
        <v>0</v>
      </c>
      <c r="H43" s="48">
        <v>0</v>
      </c>
      <c r="I43" s="50">
        <f t="shared" si="3"/>
        <v>0</v>
      </c>
      <c r="J43" s="51"/>
    </row>
    <row r="44" spans="1:10" x14ac:dyDescent="0.25">
      <c r="A44" s="70" t="s">
        <v>113</v>
      </c>
      <c r="B44" s="70" t="s">
        <v>18</v>
      </c>
      <c r="C44" s="130">
        <v>71290</v>
      </c>
      <c r="D44" s="131" t="s">
        <v>114</v>
      </c>
      <c r="E44" s="46" t="s">
        <v>110</v>
      </c>
      <c r="F44" s="47">
        <f>'[1]MEMÓRIA DE CALCULO'!F60</f>
        <v>100</v>
      </c>
      <c r="G44" s="48">
        <v>0</v>
      </c>
      <c r="H44" s="48">
        <v>0</v>
      </c>
      <c r="I44" s="50">
        <f t="shared" si="3"/>
        <v>0</v>
      </c>
      <c r="J44" s="51"/>
    </row>
    <row r="45" spans="1:10" x14ac:dyDescent="0.25">
      <c r="A45" s="70" t="s">
        <v>115</v>
      </c>
      <c r="B45" s="70" t="s">
        <v>18</v>
      </c>
      <c r="C45" s="130">
        <v>71291</v>
      </c>
      <c r="D45" s="131" t="s">
        <v>116</v>
      </c>
      <c r="E45" s="46" t="s">
        <v>110</v>
      </c>
      <c r="F45" s="47">
        <f>'[1]MEMÓRIA DE CALCULO'!F61</f>
        <v>100</v>
      </c>
      <c r="G45" s="48">
        <v>0</v>
      </c>
      <c r="H45" s="48">
        <v>0</v>
      </c>
      <c r="I45" s="50">
        <f t="shared" si="3"/>
        <v>0</v>
      </c>
      <c r="J45" s="51"/>
    </row>
    <row r="46" spans="1:10" x14ac:dyDescent="0.25">
      <c r="A46" s="70" t="s">
        <v>117</v>
      </c>
      <c r="B46" s="70" t="s">
        <v>18</v>
      </c>
      <c r="C46" s="130">
        <v>71292</v>
      </c>
      <c r="D46" s="131" t="s">
        <v>118</v>
      </c>
      <c r="E46" s="46" t="s">
        <v>110</v>
      </c>
      <c r="F46" s="47">
        <f>'[1]MEMÓRIA DE CALCULO'!F62</f>
        <v>10</v>
      </c>
      <c r="G46" s="48">
        <v>0</v>
      </c>
      <c r="H46" s="48">
        <v>0</v>
      </c>
      <c r="I46" s="50">
        <f t="shared" si="3"/>
        <v>0</v>
      </c>
      <c r="J46" s="51"/>
    </row>
    <row r="47" spans="1:10" x14ac:dyDescent="0.25">
      <c r="A47" s="70" t="s">
        <v>119</v>
      </c>
      <c r="B47" s="70" t="s">
        <v>18</v>
      </c>
      <c r="C47" s="130">
        <v>71293</v>
      </c>
      <c r="D47" s="131" t="s">
        <v>120</v>
      </c>
      <c r="E47" s="46" t="s">
        <v>110</v>
      </c>
      <c r="F47" s="47">
        <f>'[1]MEMÓRIA DE CALCULO'!F63</f>
        <v>25</v>
      </c>
      <c r="G47" s="48">
        <v>0</v>
      </c>
      <c r="H47" s="48">
        <v>0</v>
      </c>
      <c r="I47" s="50">
        <f t="shared" si="3"/>
        <v>0</v>
      </c>
      <c r="J47" s="51"/>
    </row>
    <row r="48" spans="1:10" x14ac:dyDescent="0.25">
      <c r="A48" s="70" t="s">
        <v>121</v>
      </c>
      <c r="B48" s="70" t="s">
        <v>18</v>
      </c>
      <c r="C48" s="130">
        <v>71294</v>
      </c>
      <c r="D48" s="131" t="s">
        <v>122</v>
      </c>
      <c r="E48" s="46" t="s">
        <v>110</v>
      </c>
      <c r="F48" s="47">
        <f>'[1]MEMÓRIA DE CALCULO'!F64</f>
        <v>25</v>
      </c>
      <c r="G48" s="48">
        <v>0</v>
      </c>
      <c r="H48" s="48">
        <v>0</v>
      </c>
      <c r="I48" s="50">
        <f t="shared" si="3"/>
        <v>0</v>
      </c>
      <c r="J48" s="51"/>
    </row>
    <row r="49" spans="1:10" x14ac:dyDescent="0.25">
      <c r="A49" s="70" t="s">
        <v>123</v>
      </c>
      <c r="B49" s="70" t="s">
        <v>18</v>
      </c>
      <c r="C49" s="130">
        <v>71329</v>
      </c>
      <c r="D49" s="131" t="s">
        <v>124</v>
      </c>
      <c r="E49" s="46" t="s">
        <v>101</v>
      </c>
      <c r="F49" s="47">
        <f>'[1]MEMÓRIA DE CALCULO'!F65</f>
        <v>2</v>
      </c>
      <c r="G49" s="48">
        <v>0</v>
      </c>
      <c r="H49" s="48">
        <v>0</v>
      </c>
      <c r="I49" s="50">
        <f t="shared" si="3"/>
        <v>0</v>
      </c>
      <c r="J49" s="51"/>
    </row>
    <row r="50" spans="1:10" x14ac:dyDescent="0.25">
      <c r="A50" s="70" t="s">
        <v>125</v>
      </c>
      <c r="B50" s="70" t="s">
        <v>18</v>
      </c>
      <c r="C50" s="130">
        <v>71380</v>
      </c>
      <c r="D50" s="131" t="s">
        <v>126</v>
      </c>
      <c r="E50" s="46" t="s">
        <v>101</v>
      </c>
      <c r="F50" s="47">
        <f>'[1]MEMÓRIA DE CALCULO'!F66</f>
        <v>2</v>
      </c>
      <c r="G50" s="48">
        <v>0</v>
      </c>
      <c r="H50" s="48">
        <v>0</v>
      </c>
      <c r="I50" s="50">
        <f t="shared" si="3"/>
        <v>0</v>
      </c>
      <c r="J50" s="51"/>
    </row>
    <row r="51" spans="1:10" ht="25.5" x14ac:dyDescent="0.25">
      <c r="A51" s="70" t="s">
        <v>127</v>
      </c>
      <c r="B51" s="70" t="s">
        <v>18</v>
      </c>
      <c r="C51" s="130">
        <v>71443</v>
      </c>
      <c r="D51" s="131" t="s">
        <v>128</v>
      </c>
      <c r="E51" s="46" t="s">
        <v>101</v>
      </c>
      <c r="F51" s="47">
        <f>'[1]MEMÓRIA DE CALCULO'!F67</f>
        <v>5</v>
      </c>
      <c r="G51" s="48">
        <v>0</v>
      </c>
      <c r="H51" s="48">
        <v>0</v>
      </c>
      <c r="I51" s="50">
        <f t="shared" si="3"/>
        <v>0</v>
      </c>
      <c r="J51" s="51"/>
    </row>
    <row r="52" spans="1:10" x14ac:dyDescent="0.25">
      <c r="A52" s="70" t="s">
        <v>129</v>
      </c>
      <c r="B52" s="70" t="s">
        <v>18</v>
      </c>
      <c r="C52" s="130">
        <v>71577</v>
      </c>
      <c r="D52" s="131" t="s">
        <v>130</v>
      </c>
      <c r="E52" s="46" t="s">
        <v>101</v>
      </c>
      <c r="F52" s="47">
        <f>'[1]MEMÓRIA DE CALCULO'!F68</f>
        <v>10</v>
      </c>
      <c r="G52" s="48">
        <v>0</v>
      </c>
      <c r="H52" s="48">
        <v>0</v>
      </c>
      <c r="I52" s="50">
        <f t="shared" si="3"/>
        <v>0</v>
      </c>
      <c r="J52" s="51"/>
    </row>
    <row r="53" spans="1:10" x14ac:dyDescent="0.25">
      <c r="A53" s="70" t="s">
        <v>131</v>
      </c>
      <c r="B53" s="70" t="s">
        <v>18</v>
      </c>
      <c r="C53" s="130">
        <v>71644</v>
      </c>
      <c r="D53" s="131" t="s">
        <v>132</v>
      </c>
      <c r="E53" s="46" t="s">
        <v>101</v>
      </c>
      <c r="F53" s="47">
        <f>'[1]MEMÓRIA DE CALCULO'!F72</f>
        <v>5</v>
      </c>
      <c r="G53" s="48">
        <v>0</v>
      </c>
      <c r="H53" s="48">
        <v>0</v>
      </c>
      <c r="I53" s="50">
        <f t="shared" si="3"/>
        <v>0</v>
      </c>
      <c r="J53" s="51"/>
    </row>
    <row r="54" spans="1:10" x14ac:dyDescent="0.25">
      <c r="A54" s="70" t="s">
        <v>133</v>
      </c>
      <c r="B54" s="70" t="s">
        <v>18</v>
      </c>
      <c r="C54" s="130">
        <v>71801</v>
      </c>
      <c r="D54" s="131" t="s">
        <v>134</v>
      </c>
      <c r="E54" s="46" t="s">
        <v>101</v>
      </c>
      <c r="F54" s="47">
        <f>'[1]MEMÓRIA DE CALCULO'!F73</f>
        <v>1</v>
      </c>
      <c r="G54" s="48">
        <v>0</v>
      </c>
      <c r="H54" s="48">
        <v>0</v>
      </c>
      <c r="I54" s="50">
        <f t="shared" si="3"/>
        <v>0</v>
      </c>
      <c r="J54" s="51"/>
    </row>
    <row r="55" spans="1:10" x14ac:dyDescent="0.25">
      <c r="A55" s="70" t="s">
        <v>135</v>
      </c>
      <c r="B55" s="70" t="s">
        <v>18</v>
      </c>
      <c r="C55" s="130">
        <v>72170</v>
      </c>
      <c r="D55" s="131" t="s">
        <v>136</v>
      </c>
      <c r="E55" s="46" t="s">
        <v>137</v>
      </c>
      <c r="F55" s="47">
        <f>'[1]MEMÓRIA DE CALCULO'!F74</f>
        <v>1</v>
      </c>
      <c r="G55" s="48">
        <v>0</v>
      </c>
      <c r="H55" s="48">
        <v>0</v>
      </c>
      <c r="I55" s="50">
        <f t="shared" si="3"/>
        <v>0</v>
      </c>
      <c r="J55" s="51"/>
    </row>
    <row r="56" spans="1:10" x14ac:dyDescent="0.25">
      <c r="A56" s="70" t="s">
        <v>138</v>
      </c>
      <c r="B56" s="70" t="s">
        <v>18</v>
      </c>
      <c r="C56" s="130">
        <v>72578</v>
      </c>
      <c r="D56" s="131" t="s">
        <v>139</v>
      </c>
      <c r="E56" s="46" t="s">
        <v>101</v>
      </c>
      <c r="F56" s="47">
        <f>'[1]MEMÓRIA DE CALCULO'!F75</f>
        <v>12</v>
      </c>
      <c r="G56" s="48">
        <v>0</v>
      </c>
      <c r="H56" s="48">
        <v>0</v>
      </c>
      <c r="I56" s="50">
        <f t="shared" si="3"/>
        <v>0</v>
      </c>
      <c r="J56" s="51"/>
    </row>
    <row r="57" spans="1:10" x14ac:dyDescent="0.25">
      <c r="A57" s="72" t="s">
        <v>25</v>
      </c>
      <c r="B57" s="73"/>
      <c r="C57" s="73"/>
      <c r="D57" s="73"/>
      <c r="E57" s="73"/>
      <c r="F57" s="73"/>
      <c r="G57" s="73"/>
      <c r="H57" s="74"/>
      <c r="I57" s="157">
        <f>SUM(I38:I56)</f>
        <v>0</v>
      </c>
      <c r="J57" s="54">
        <f>I57*1.2665</f>
        <v>0</v>
      </c>
    </row>
    <row r="58" spans="1:10" x14ac:dyDescent="0.25">
      <c r="A58" s="125" t="s">
        <v>140</v>
      </c>
      <c r="B58" s="126"/>
      <c r="C58" s="126"/>
      <c r="D58" s="126"/>
      <c r="E58" s="126"/>
      <c r="F58" s="126"/>
      <c r="G58" s="126"/>
      <c r="H58" s="126"/>
      <c r="I58" s="126"/>
      <c r="J58" s="127"/>
    </row>
    <row r="59" spans="1:10" x14ac:dyDescent="0.25">
      <c r="A59" s="85">
        <v>7</v>
      </c>
      <c r="B59" s="70"/>
      <c r="C59" s="133">
        <v>80000</v>
      </c>
      <c r="D59" s="128" t="s">
        <v>141</v>
      </c>
      <c r="E59" s="46" t="s">
        <v>142</v>
      </c>
      <c r="F59" s="47"/>
      <c r="G59" s="118"/>
      <c r="H59" s="118"/>
      <c r="I59" s="129"/>
      <c r="J59" s="51"/>
    </row>
    <row r="60" spans="1:10" x14ac:dyDescent="0.25">
      <c r="A60" s="70" t="s">
        <v>143</v>
      </c>
      <c r="B60" s="70" t="s">
        <v>18</v>
      </c>
      <c r="C60" s="130">
        <v>80500</v>
      </c>
      <c r="D60" s="131" t="s">
        <v>144</v>
      </c>
      <c r="E60" s="46"/>
      <c r="F60" s="47"/>
      <c r="G60" s="118"/>
      <c r="H60" s="118"/>
      <c r="I60" s="129"/>
      <c r="J60" s="51"/>
    </row>
    <row r="61" spans="1:10" x14ac:dyDescent="0.25">
      <c r="A61" s="70" t="s">
        <v>145</v>
      </c>
      <c r="B61" s="70" t="s">
        <v>18</v>
      </c>
      <c r="C61" s="130">
        <v>80501</v>
      </c>
      <c r="D61" s="131" t="s">
        <v>146</v>
      </c>
      <c r="E61" s="46"/>
      <c r="F61" s="47"/>
      <c r="G61" s="118"/>
      <c r="H61" s="118"/>
      <c r="I61" s="129"/>
      <c r="J61" s="51"/>
    </row>
    <row r="62" spans="1:10" x14ac:dyDescent="0.25">
      <c r="A62" s="70" t="s">
        <v>147</v>
      </c>
      <c r="B62" s="70" t="s">
        <v>18</v>
      </c>
      <c r="C62" s="130">
        <v>80504</v>
      </c>
      <c r="D62" s="131" t="s">
        <v>148</v>
      </c>
      <c r="E62" s="46" t="s">
        <v>101</v>
      </c>
      <c r="F62" s="47">
        <f>'[1]MEMÓRIA DE CALCULO'!F83</f>
        <v>1</v>
      </c>
      <c r="G62" s="48">
        <v>0</v>
      </c>
      <c r="H62" s="48">
        <v>0</v>
      </c>
      <c r="I62" s="50">
        <f>(H62+G62)*F62</f>
        <v>0</v>
      </c>
      <c r="J62" s="51"/>
    </row>
    <row r="63" spans="1:10" x14ac:dyDescent="0.25">
      <c r="A63" s="70" t="s">
        <v>149</v>
      </c>
      <c r="B63" s="70" t="s">
        <v>18</v>
      </c>
      <c r="C63" s="130">
        <v>80510</v>
      </c>
      <c r="D63" s="131" t="s">
        <v>150</v>
      </c>
      <c r="E63" s="46" t="s">
        <v>151</v>
      </c>
      <c r="F63" s="47">
        <f>'[1]MEMÓRIA DE CALCULO'!F84</f>
        <v>1</v>
      </c>
      <c r="G63" s="48">
        <v>0</v>
      </c>
      <c r="H63" s="48">
        <v>0</v>
      </c>
      <c r="I63" s="50">
        <f>(H63+G63)*F63</f>
        <v>0</v>
      </c>
      <c r="J63" s="51"/>
    </row>
    <row r="64" spans="1:10" x14ac:dyDescent="0.25">
      <c r="A64" s="70" t="s">
        <v>152</v>
      </c>
      <c r="B64" s="70" t="s">
        <v>18</v>
      </c>
      <c r="C64" s="130">
        <v>80520</v>
      </c>
      <c r="D64" s="131" t="s">
        <v>153</v>
      </c>
      <c r="E64" s="46" t="s">
        <v>154</v>
      </c>
      <c r="F64" s="47">
        <f>'[1]MEMÓRIA DE CALCULO'!F85</f>
        <v>2</v>
      </c>
      <c r="G64" s="48">
        <v>0</v>
      </c>
      <c r="H64" s="48">
        <v>0</v>
      </c>
      <c r="I64" s="50">
        <f t="shared" ref="I64:I125" si="4">(H64+G64)*F64</f>
        <v>0</v>
      </c>
      <c r="J64" s="51"/>
    </row>
    <row r="65" spans="1:10" x14ac:dyDescent="0.25">
      <c r="A65" s="70" t="s">
        <v>155</v>
      </c>
      <c r="B65" s="70" t="s">
        <v>18</v>
      </c>
      <c r="C65" s="46">
        <v>80526</v>
      </c>
      <c r="D65" s="131" t="s">
        <v>156</v>
      </c>
      <c r="E65" s="46" t="s">
        <v>101</v>
      </c>
      <c r="F65" s="47">
        <f>'[1]MEMÓRIA DE CALCULO'!F86</f>
        <v>1</v>
      </c>
      <c r="G65" s="48">
        <v>0</v>
      </c>
      <c r="H65" s="48">
        <v>0</v>
      </c>
      <c r="I65" s="50">
        <f t="shared" si="4"/>
        <v>0</v>
      </c>
      <c r="J65" s="51"/>
    </row>
    <row r="66" spans="1:10" x14ac:dyDescent="0.25">
      <c r="A66" s="70" t="s">
        <v>157</v>
      </c>
      <c r="B66" s="70" t="s">
        <v>18</v>
      </c>
      <c r="C66" s="46">
        <v>80532</v>
      </c>
      <c r="D66" s="131" t="s">
        <v>158</v>
      </c>
      <c r="E66" s="46" t="s">
        <v>101</v>
      </c>
      <c r="F66" s="47">
        <f>'[1]MEMÓRIA DE CALCULO'!F87</f>
        <v>1</v>
      </c>
      <c r="G66" s="48">
        <v>0</v>
      </c>
      <c r="H66" s="48">
        <v>0</v>
      </c>
      <c r="I66" s="50">
        <f t="shared" si="4"/>
        <v>0</v>
      </c>
      <c r="J66" s="51"/>
    </row>
    <row r="67" spans="1:10" x14ac:dyDescent="0.25">
      <c r="A67" s="70" t="s">
        <v>159</v>
      </c>
      <c r="B67" s="70" t="s">
        <v>18</v>
      </c>
      <c r="C67" s="130">
        <v>80540</v>
      </c>
      <c r="D67" s="131" t="s">
        <v>160</v>
      </c>
      <c r="E67" s="46"/>
      <c r="F67" s="47"/>
      <c r="G67" s="122"/>
      <c r="H67" s="122"/>
      <c r="I67" s="123"/>
      <c r="J67" s="51"/>
    </row>
    <row r="68" spans="1:10" x14ac:dyDescent="0.25">
      <c r="A68" s="70" t="s">
        <v>161</v>
      </c>
      <c r="B68" s="70" t="s">
        <v>18</v>
      </c>
      <c r="C68" s="130">
        <v>80541</v>
      </c>
      <c r="D68" s="131" t="s">
        <v>162</v>
      </c>
      <c r="E68" s="46" t="s">
        <v>163</v>
      </c>
      <c r="F68" s="47">
        <f>'[1]MEMÓRIA DE CALCULO'!F89</f>
        <v>1</v>
      </c>
      <c r="G68" s="48">
        <v>0</v>
      </c>
      <c r="H68" s="48">
        <v>0</v>
      </c>
      <c r="I68" s="50">
        <f t="shared" si="4"/>
        <v>0</v>
      </c>
      <c r="J68" s="51"/>
    </row>
    <row r="69" spans="1:10" x14ac:dyDescent="0.25">
      <c r="A69" s="70" t="s">
        <v>164</v>
      </c>
      <c r="B69" s="70" t="s">
        <v>18</v>
      </c>
      <c r="C69" s="130">
        <v>80550</v>
      </c>
      <c r="D69" s="131" t="s">
        <v>165</v>
      </c>
      <c r="E69" s="46" t="s">
        <v>166</v>
      </c>
      <c r="F69" s="47">
        <f>'[1]MEMÓRIA DE CALCULO'!F90</f>
        <v>1</v>
      </c>
      <c r="G69" s="48">
        <v>0</v>
      </c>
      <c r="H69" s="48">
        <v>0</v>
      </c>
      <c r="I69" s="50">
        <f t="shared" si="4"/>
        <v>0</v>
      </c>
      <c r="J69" s="51"/>
    </row>
    <row r="70" spans="1:10" x14ac:dyDescent="0.25">
      <c r="A70" s="70" t="s">
        <v>167</v>
      </c>
      <c r="B70" s="70" t="s">
        <v>18</v>
      </c>
      <c r="C70" s="130">
        <v>80556</v>
      </c>
      <c r="D70" s="131" t="s">
        <v>168</v>
      </c>
      <c r="E70" s="46" t="s">
        <v>101</v>
      </c>
      <c r="F70" s="47">
        <f>'[1]MEMÓRIA DE CALCULO'!F91</f>
        <v>3</v>
      </c>
      <c r="G70" s="48">
        <v>0</v>
      </c>
      <c r="H70" s="48">
        <v>0</v>
      </c>
      <c r="I70" s="50">
        <f t="shared" si="4"/>
        <v>0</v>
      </c>
      <c r="J70" s="51"/>
    </row>
    <row r="71" spans="1:10" x14ac:dyDescent="0.25">
      <c r="A71" s="70" t="s">
        <v>169</v>
      </c>
      <c r="B71" s="70" t="s">
        <v>18</v>
      </c>
      <c r="C71" s="130">
        <v>80562</v>
      </c>
      <c r="D71" s="131" t="s">
        <v>170</v>
      </c>
      <c r="E71" s="46" t="s">
        <v>101</v>
      </c>
      <c r="F71" s="47">
        <f>'[1]MEMÓRIA DE CALCULO'!F94</f>
        <v>1</v>
      </c>
      <c r="G71" s="48">
        <v>0</v>
      </c>
      <c r="H71" s="48">
        <v>0</v>
      </c>
      <c r="I71" s="50">
        <f t="shared" si="4"/>
        <v>0</v>
      </c>
      <c r="J71" s="51"/>
    </row>
    <row r="72" spans="1:10" x14ac:dyDescent="0.25">
      <c r="A72" s="70" t="s">
        <v>171</v>
      </c>
      <c r="B72" s="70" t="s">
        <v>18</v>
      </c>
      <c r="C72" s="46">
        <v>80570</v>
      </c>
      <c r="D72" s="131" t="s">
        <v>172</v>
      </c>
      <c r="E72" s="46" t="s">
        <v>101</v>
      </c>
      <c r="F72" s="47">
        <f>'[1]MEMÓRIA DE CALCULO'!F95</f>
        <v>1</v>
      </c>
      <c r="G72" s="48">
        <v>0</v>
      </c>
      <c r="H72" s="48">
        <v>0</v>
      </c>
      <c r="I72" s="50">
        <f t="shared" si="4"/>
        <v>0</v>
      </c>
      <c r="J72" s="51"/>
    </row>
    <row r="73" spans="1:10" x14ac:dyDescent="0.25">
      <c r="A73" s="70" t="s">
        <v>173</v>
      </c>
      <c r="B73" s="70" t="s">
        <v>18</v>
      </c>
      <c r="C73" s="46">
        <v>80580</v>
      </c>
      <c r="D73" s="131" t="s">
        <v>174</v>
      </c>
      <c r="E73" s="46" t="s">
        <v>101</v>
      </c>
      <c r="F73" s="47">
        <f>'[1]MEMÓRIA DE CALCULO'!F96</f>
        <v>1</v>
      </c>
      <c r="G73" s="48">
        <v>0</v>
      </c>
      <c r="H73" s="48">
        <v>0</v>
      </c>
      <c r="I73" s="50">
        <f t="shared" si="4"/>
        <v>0</v>
      </c>
      <c r="J73" s="51"/>
    </row>
    <row r="74" spans="1:10" x14ac:dyDescent="0.25">
      <c r="A74" s="70" t="s">
        <v>175</v>
      </c>
      <c r="B74" s="70" t="s">
        <v>18</v>
      </c>
      <c r="C74" s="130">
        <v>80650</v>
      </c>
      <c r="D74" s="131" t="s">
        <v>176</v>
      </c>
      <c r="E74" s="46"/>
      <c r="F74" s="47"/>
      <c r="G74" s="122"/>
      <c r="H74" s="122"/>
      <c r="I74" s="123"/>
      <c r="J74" s="51"/>
    </row>
    <row r="75" spans="1:10" x14ac:dyDescent="0.25">
      <c r="A75" s="70" t="s">
        <v>177</v>
      </c>
      <c r="B75" s="70" t="s">
        <v>18</v>
      </c>
      <c r="C75" s="130">
        <v>80651</v>
      </c>
      <c r="D75" s="131" t="s">
        <v>178</v>
      </c>
      <c r="E75" s="46" t="s">
        <v>101</v>
      </c>
      <c r="F75" s="47">
        <f>'[1]MEMÓRIA DE CALCULO'!F98</f>
        <v>1</v>
      </c>
      <c r="G75" s="48">
        <v>0</v>
      </c>
      <c r="H75" s="48">
        <v>0</v>
      </c>
      <c r="I75" s="50">
        <f t="shared" si="4"/>
        <v>0</v>
      </c>
      <c r="J75" s="51"/>
    </row>
    <row r="76" spans="1:10" x14ac:dyDescent="0.25">
      <c r="A76" s="70" t="s">
        <v>179</v>
      </c>
      <c r="B76" s="70" t="s">
        <v>18</v>
      </c>
      <c r="C76" s="46">
        <v>80660</v>
      </c>
      <c r="D76" s="131" t="s">
        <v>180</v>
      </c>
      <c r="E76" s="46" t="s">
        <v>101</v>
      </c>
      <c r="F76" s="47">
        <f>'[1]MEMÓRIA DE CALCULO'!F99</f>
        <v>1</v>
      </c>
      <c r="G76" s="48">
        <v>0</v>
      </c>
      <c r="H76" s="48">
        <v>0</v>
      </c>
      <c r="I76" s="50">
        <f t="shared" si="4"/>
        <v>0</v>
      </c>
      <c r="J76" s="51"/>
    </row>
    <row r="77" spans="1:10" x14ac:dyDescent="0.25">
      <c r="A77" s="70" t="s">
        <v>181</v>
      </c>
      <c r="B77" s="70" t="s">
        <v>18</v>
      </c>
      <c r="C77" s="130">
        <v>80671</v>
      </c>
      <c r="D77" s="131" t="s">
        <v>182</v>
      </c>
      <c r="E77" s="46" t="s">
        <v>101</v>
      </c>
      <c r="F77" s="47">
        <f>'[1]MEMÓRIA DE CALCULO'!F101</f>
        <v>1</v>
      </c>
      <c r="G77" s="48">
        <v>0</v>
      </c>
      <c r="H77" s="48">
        <v>0</v>
      </c>
      <c r="I77" s="50">
        <f t="shared" si="4"/>
        <v>0</v>
      </c>
      <c r="J77" s="51"/>
    </row>
    <row r="78" spans="1:10" x14ac:dyDescent="0.25">
      <c r="A78" s="70" t="s">
        <v>183</v>
      </c>
      <c r="B78" s="70" t="s">
        <v>18</v>
      </c>
      <c r="C78" s="46">
        <v>80680</v>
      </c>
      <c r="D78" s="131" t="s">
        <v>184</v>
      </c>
      <c r="E78" s="46" t="s">
        <v>101</v>
      </c>
      <c r="F78" s="47">
        <f>'[1]MEMÓRIA DE CALCULO'!F101</f>
        <v>1</v>
      </c>
      <c r="G78" s="48">
        <v>0</v>
      </c>
      <c r="H78" s="48">
        <v>0</v>
      </c>
      <c r="I78" s="50">
        <f t="shared" si="4"/>
        <v>0</v>
      </c>
      <c r="J78" s="51"/>
    </row>
    <row r="79" spans="1:10" x14ac:dyDescent="0.25">
      <c r="A79" s="70" t="s">
        <v>185</v>
      </c>
      <c r="B79" s="70" t="s">
        <v>18</v>
      </c>
      <c r="C79" s="130">
        <v>80720</v>
      </c>
      <c r="D79" s="131" t="s">
        <v>186</v>
      </c>
      <c r="E79" s="46"/>
      <c r="F79" s="47"/>
      <c r="G79" s="122"/>
      <c r="H79" s="122"/>
      <c r="I79" s="123"/>
      <c r="J79" s="51"/>
    </row>
    <row r="80" spans="1:10" x14ac:dyDescent="0.25">
      <c r="A80" s="70" t="s">
        <v>187</v>
      </c>
      <c r="B80" s="70" t="s">
        <v>18</v>
      </c>
      <c r="C80" s="46">
        <v>80721</v>
      </c>
      <c r="D80" s="131" t="s">
        <v>188</v>
      </c>
      <c r="E80" s="46" t="s">
        <v>101</v>
      </c>
      <c r="F80" s="47">
        <f>'[1]MEMÓRIA DE CALCULO'!F103</f>
        <v>1</v>
      </c>
      <c r="G80" s="48">
        <v>0</v>
      </c>
      <c r="H80" s="48">
        <v>0</v>
      </c>
      <c r="I80" s="50">
        <f t="shared" si="4"/>
        <v>0</v>
      </c>
      <c r="J80" s="51"/>
    </row>
    <row r="81" spans="1:10" x14ac:dyDescent="0.25">
      <c r="A81" s="70" t="s">
        <v>189</v>
      </c>
      <c r="B81" s="70" t="s">
        <v>18</v>
      </c>
      <c r="C81" s="46">
        <v>80733</v>
      </c>
      <c r="D81" s="131" t="s">
        <v>190</v>
      </c>
      <c r="E81" s="46" t="s">
        <v>151</v>
      </c>
      <c r="F81" s="47">
        <v>1</v>
      </c>
      <c r="G81" s="48">
        <v>0</v>
      </c>
      <c r="H81" s="48">
        <v>0</v>
      </c>
      <c r="I81" s="50">
        <f t="shared" si="4"/>
        <v>0</v>
      </c>
      <c r="J81" s="51"/>
    </row>
    <row r="82" spans="1:10" x14ac:dyDescent="0.25">
      <c r="A82" s="70" t="s">
        <v>191</v>
      </c>
      <c r="B82" s="70" t="s">
        <v>18</v>
      </c>
      <c r="C82" s="46">
        <v>80741</v>
      </c>
      <c r="D82" s="131" t="s">
        <v>192</v>
      </c>
      <c r="E82" s="46" t="s">
        <v>193</v>
      </c>
      <c r="F82" s="47">
        <v>1</v>
      </c>
      <c r="G82" s="48">
        <v>0</v>
      </c>
      <c r="H82" s="48">
        <v>0</v>
      </c>
      <c r="I82" s="50">
        <f t="shared" si="4"/>
        <v>0</v>
      </c>
      <c r="J82" s="51"/>
    </row>
    <row r="83" spans="1:10" x14ac:dyDescent="0.25">
      <c r="A83" s="70" t="s">
        <v>194</v>
      </c>
      <c r="B83" s="70" t="s">
        <v>18</v>
      </c>
      <c r="C83" s="130">
        <v>80800</v>
      </c>
      <c r="D83" s="131" t="s">
        <v>195</v>
      </c>
      <c r="E83" s="46"/>
      <c r="F83" s="47"/>
      <c r="G83" s="122"/>
      <c r="H83" s="122"/>
      <c r="I83" s="123"/>
      <c r="J83" s="51"/>
    </row>
    <row r="84" spans="1:10" x14ac:dyDescent="0.25">
      <c r="A84" s="70" t="s">
        <v>196</v>
      </c>
      <c r="B84" s="70" t="s">
        <v>18</v>
      </c>
      <c r="C84" s="130">
        <v>80803</v>
      </c>
      <c r="D84" s="131" t="s">
        <v>197</v>
      </c>
      <c r="E84" s="46" t="s">
        <v>101</v>
      </c>
      <c r="F84" s="47">
        <f>'[1]MEMÓRIA DE CALCULO'!F107</f>
        <v>1</v>
      </c>
      <c r="G84" s="48">
        <v>0</v>
      </c>
      <c r="H84" s="48">
        <v>0</v>
      </c>
      <c r="I84" s="50">
        <f t="shared" si="4"/>
        <v>0</v>
      </c>
      <c r="J84" s="51"/>
    </row>
    <row r="85" spans="1:10" x14ac:dyDescent="0.25">
      <c r="A85" s="70" t="s">
        <v>198</v>
      </c>
      <c r="B85" s="70" t="s">
        <v>18</v>
      </c>
      <c r="C85" s="130">
        <v>80810</v>
      </c>
      <c r="D85" s="131" t="s">
        <v>199</v>
      </c>
      <c r="E85" s="46" t="s">
        <v>101</v>
      </c>
      <c r="F85" s="47">
        <f>'[1]MEMÓRIA DE CALCULO'!F108</f>
        <v>1</v>
      </c>
      <c r="G85" s="48">
        <v>0</v>
      </c>
      <c r="H85" s="48">
        <v>0</v>
      </c>
      <c r="I85" s="50">
        <f t="shared" si="4"/>
        <v>0</v>
      </c>
      <c r="J85" s="51"/>
    </row>
    <row r="86" spans="1:10" x14ac:dyDescent="0.25">
      <c r="A86" s="70" t="s">
        <v>200</v>
      </c>
      <c r="B86" s="70" t="s">
        <v>18</v>
      </c>
      <c r="C86" s="130">
        <v>80820</v>
      </c>
      <c r="D86" s="131" t="s">
        <v>201</v>
      </c>
      <c r="E86" s="46" t="s">
        <v>101</v>
      </c>
      <c r="F86" s="47">
        <f>'[1]MEMÓRIA DE CALCULO'!F109</f>
        <v>1</v>
      </c>
      <c r="G86" s="158">
        <v>0</v>
      </c>
      <c r="H86" s="48">
        <v>0</v>
      </c>
      <c r="I86" s="50">
        <f t="shared" si="4"/>
        <v>0</v>
      </c>
      <c r="J86" s="51"/>
    </row>
    <row r="87" spans="1:10" x14ac:dyDescent="0.25">
      <c r="A87" s="70" t="s">
        <v>202</v>
      </c>
      <c r="B87" s="70" t="s">
        <v>18</v>
      </c>
      <c r="C87" s="46">
        <v>80830</v>
      </c>
      <c r="D87" s="131" t="s">
        <v>203</v>
      </c>
      <c r="E87" s="46" t="s">
        <v>101</v>
      </c>
      <c r="F87" s="47">
        <f>'[1]MEMÓRIA DE CALCULO'!F110</f>
        <v>1</v>
      </c>
      <c r="G87" s="48">
        <v>0</v>
      </c>
      <c r="H87" s="48">
        <v>0</v>
      </c>
      <c r="I87" s="50">
        <f t="shared" si="4"/>
        <v>0</v>
      </c>
      <c r="J87" s="51"/>
    </row>
    <row r="88" spans="1:10" x14ac:dyDescent="0.25">
      <c r="A88" s="70" t="s">
        <v>204</v>
      </c>
      <c r="B88" s="70" t="s">
        <v>18</v>
      </c>
      <c r="C88" s="130">
        <v>80900</v>
      </c>
      <c r="D88" s="131" t="s">
        <v>205</v>
      </c>
      <c r="E88" s="46"/>
      <c r="F88" s="47"/>
      <c r="G88" s="48"/>
      <c r="H88" s="48"/>
      <c r="I88" s="50"/>
      <c r="J88" s="51"/>
    </row>
    <row r="89" spans="1:10" x14ac:dyDescent="0.25">
      <c r="A89" s="70" t="s">
        <v>206</v>
      </c>
      <c r="B89" s="70" t="s">
        <v>18</v>
      </c>
      <c r="C89" s="130">
        <v>80902</v>
      </c>
      <c r="D89" s="131" t="s">
        <v>207</v>
      </c>
      <c r="E89" s="46" t="s">
        <v>101</v>
      </c>
      <c r="F89" s="47">
        <v>2</v>
      </c>
      <c r="G89" s="48">
        <v>0</v>
      </c>
      <c r="H89" s="48">
        <v>0</v>
      </c>
      <c r="I89" s="50">
        <f t="shared" si="4"/>
        <v>0</v>
      </c>
      <c r="J89" s="51"/>
    </row>
    <row r="90" spans="1:10" x14ac:dyDescent="0.25">
      <c r="A90" s="70" t="s">
        <v>208</v>
      </c>
      <c r="B90" s="70" t="s">
        <v>18</v>
      </c>
      <c r="C90" s="130">
        <v>80906</v>
      </c>
      <c r="D90" s="131" t="s">
        <v>209</v>
      </c>
      <c r="E90" s="46" t="s">
        <v>101</v>
      </c>
      <c r="F90" s="47">
        <f>'[1]MEMÓRIA DE CALCULO'!F114</f>
        <v>1</v>
      </c>
      <c r="G90" s="48">
        <v>0</v>
      </c>
      <c r="H90" s="48">
        <v>0</v>
      </c>
      <c r="I90" s="50">
        <f t="shared" si="4"/>
        <v>0</v>
      </c>
      <c r="J90" s="51"/>
    </row>
    <row r="91" spans="1:10" x14ac:dyDescent="0.25">
      <c r="A91" s="70" t="s">
        <v>210</v>
      </c>
      <c r="B91" s="70" t="s">
        <v>18</v>
      </c>
      <c r="C91" s="130">
        <v>80946</v>
      </c>
      <c r="D91" s="131" t="s">
        <v>211</v>
      </c>
      <c r="E91" s="46" t="s">
        <v>101</v>
      </c>
      <c r="F91" s="47">
        <f>'[1]MEMÓRIA DE CALCULO'!F115</f>
        <v>1</v>
      </c>
      <c r="G91" s="48">
        <v>0</v>
      </c>
      <c r="H91" s="48">
        <v>0</v>
      </c>
      <c r="I91" s="50">
        <f t="shared" si="4"/>
        <v>0</v>
      </c>
      <c r="J91" s="51"/>
    </row>
    <row r="92" spans="1:10" x14ac:dyDescent="0.25">
      <c r="A92" s="70" t="s">
        <v>212</v>
      </c>
      <c r="B92" s="70" t="s">
        <v>18</v>
      </c>
      <c r="C92" s="130">
        <v>81000</v>
      </c>
      <c r="D92" s="131" t="s">
        <v>213</v>
      </c>
      <c r="E92" s="46"/>
      <c r="F92" s="47"/>
      <c r="G92" s="122"/>
      <c r="H92" s="122"/>
      <c r="I92" s="123"/>
      <c r="J92" s="51"/>
    </row>
    <row r="93" spans="1:10" x14ac:dyDescent="0.25">
      <c r="A93" s="70" t="s">
        <v>214</v>
      </c>
      <c r="B93" s="70" t="s">
        <v>18</v>
      </c>
      <c r="C93" s="130">
        <v>81001</v>
      </c>
      <c r="D93" s="131" t="s">
        <v>215</v>
      </c>
      <c r="E93" s="46"/>
      <c r="F93" s="47"/>
      <c r="G93" s="122"/>
      <c r="H93" s="122"/>
      <c r="I93" s="123"/>
      <c r="J93" s="51"/>
    </row>
    <row r="94" spans="1:10" x14ac:dyDescent="0.25">
      <c r="A94" s="70" t="s">
        <v>216</v>
      </c>
      <c r="B94" s="70" t="s">
        <v>18</v>
      </c>
      <c r="C94" s="130">
        <v>81003</v>
      </c>
      <c r="D94" s="131" t="s">
        <v>217</v>
      </c>
      <c r="E94" s="46" t="s">
        <v>110</v>
      </c>
      <c r="F94" s="47">
        <f>'[1]MEMÓRIA DE CALCULO'!F118</f>
        <v>30</v>
      </c>
      <c r="G94" s="158">
        <v>0</v>
      </c>
      <c r="H94" s="48">
        <v>0</v>
      </c>
      <c r="I94" s="50">
        <f t="shared" si="4"/>
        <v>0</v>
      </c>
      <c r="J94" s="51"/>
    </row>
    <row r="95" spans="1:10" x14ac:dyDescent="0.25">
      <c r="A95" s="70" t="s">
        <v>218</v>
      </c>
      <c r="B95" s="70" t="s">
        <v>18</v>
      </c>
      <c r="C95" s="130">
        <v>81006</v>
      </c>
      <c r="D95" s="131" t="s">
        <v>219</v>
      </c>
      <c r="E95" s="46" t="s">
        <v>79</v>
      </c>
      <c r="F95" s="47">
        <f>'[1]MEMÓRIA DE CALCULO'!F119</f>
        <v>10</v>
      </c>
      <c r="G95" s="48">
        <v>0</v>
      </c>
      <c r="H95" s="48">
        <v>0</v>
      </c>
      <c r="I95" s="50">
        <f t="shared" si="4"/>
        <v>0</v>
      </c>
      <c r="J95" s="51"/>
    </row>
    <row r="96" spans="1:10" x14ac:dyDescent="0.25">
      <c r="A96" s="70" t="s">
        <v>220</v>
      </c>
      <c r="B96" s="70" t="s">
        <v>18</v>
      </c>
      <c r="C96" s="130">
        <v>81040</v>
      </c>
      <c r="D96" s="131" t="s">
        <v>221</v>
      </c>
      <c r="E96" s="46"/>
      <c r="F96" s="47"/>
      <c r="G96" s="122"/>
      <c r="H96" s="122"/>
      <c r="I96" s="123"/>
      <c r="J96" s="51"/>
    </row>
    <row r="97" spans="1:10" x14ac:dyDescent="0.25">
      <c r="A97" s="70" t="s">
        <v>222</v>
      </c>
      <c r="B97" s="70" t="s">
        <v>18</v>
      </c>
      <c r="C97" s="130">
        <v>81043</v>
      </c>
      <c r="D97" s="131" t="s">
        <v>223</v>
      </c>
      <c r="E97" s="46" t="s">
        <v>101</v>
      </c>
      <c r="F97" s="47">
        <f>'[1]MEMÓRIA DE CALCULO'!F121</f>
        <v>1</v>
      </c>
      <c r="G97" s="48">
        <v>0</v>
      </c>
      <c r="H97" s="48">
        <v>0</v>
      </c>
      <c r="I97" s="50">
        <f t="shared" si="4"/>
        <v>0</v>
      </c>
      <c r="J97" s="51"/>
    </row>
    <row r="98" spans="1:10" x14ac:dyDescent="0.25">
      <c r="A98" s="70" t="s">
        <v>224</v>
      </c>
      <c r="B98" s="70" t="s">
        <v>18</v>
      </c>
      <c r="C98" s="130">
        <v>81300</v>
      </c>
      <c r="D98" s="131" t="s">
        <v>225</v>
      </c>
      <c r="E98" s="46"/>
      <c r="F98" s="47"/>
      <c r="G98" s="122"/>
      <c r="H98" s="122"/>
      <c r="I98" s="123"/>
      <c r="J98" s="51"/>
    </row>
    <row r="99" spans="1:10" x14ac:dyDescent="0.25">
      <c r="A99" s="70" t="s">
        <v>226</v>
      </c>
      <c r="B99" s="70" t="s">
        <v>18</v>
      </c>
      <c r="C99" s="130">
        <v>81321</v>
      </c>
      <c r="D99" s="131" t="s">
        <v>227</v>
      </c>
      <c r="E99" s="46" t="s">
        <v>101</v>
      </c>
      <c r="F99" s="47">
        <f>'[1]MEMÓRIA DE CALCULO'!F123</f>
        <v>5</v>
      </c>
      <c r="G99" s="48">
        <v>0</v>
      </c>
      <c r="H99" s="48">
        <v>0</v>
      </c>
      <c r="I99" s="50">
        <f t="shared" si="4"/>
        <v>0</v>
      </c>
      <c r="J99" s="51"/>
    </row>
    <row r="100" spans="1:10" x14ac:dyDescent="0.25">
      <c r="A100" s="70" t="s">
        <v>228</v>
      </c>
      <c r="B100" s="70" t="s">
        <v>18</v>
      </c>
      <c r="C100" s="130">
        <v>81324</v>
      </c>
      <c r="D100" s="131" t="s">
        <v>229</v>
      </c>
      <c r="E100" s="46" t="s">
        <v>101</v>
      </c>
      <c r="F100" s="47">
        <f>'[1]MEMÓRIA DE CALCULO'!F124</f>
        <v>2</v>
      </c>
      <c r="G100" s="48">
        <v>0</v>
      </c>
      <c r="H100" s="48">
        <v>0</v>
      </c>
      <c r="I100" s="50">
        <f t="shared" si="4"/>
        <v>0</v>
      </c>
      <c r="J100" s="51"/>
    </row>
    <row r="101" spans="1:10" x14ac:dyDescent="0.25">
      <c r="A101" s="70" t="s">
        <v>230</v>
      </c>
      <c r="B101" s="70" t="s">
        <v>18</v>
      </c>
      <c r="C101" s="130">
        <v>81326</v>
      </c>
      <c r="D101" s="131" t="s">
        <v>231</v>
      </c>
      <c r="E101" s="46" t="s">
        <v>151</v>
      </c>
      <c r="F101" s="47">
        <v>2</v>
      </c>
      <c r="G101" s="48">
        <v>0</v>
      </c>
      <c r="H101" s="48">
        <v>0</v>
      </c>
      <c r="I101" s="50">
        <f t="shared" si="4"/>
        <v>0</v>
      </c>
      <c r="J101" s="51"/>
    </row>
    <row r="102" spans="1:10" x14ac:dyDescent="0.25">
      <c r="A102" s="70" t="s">
        <v>232</v>
      </c>
      <c r="B102" s="70" t="s">
        <v>18</v>
      </c>
      <c r="C102" s="130">
        <v>81369</v>
      </c>
      <c r="D102" s="131" t="s">
        <v>233</v>
      </c>
      <c r="E102" s="46" t="s">
        <v>101</v>
      </c>
      <c r="F102" s="47">
        <v>5</v>
      </c>
      <c r="G102" s="48">
        <v>0</v>
      </c>
      <c r="H102" s="48">
        <v>0</v>
      </c>
      <c r="I102" s="50">
        <f t="shared" si="4"/>
        <v>0</v>
      </c>
      <c r="J102" s="51"/>
    </row>
    <row r="103" spans="1:10" x14ac:dyDescent="0.25">
      <c r="A103" s="70" t="s">
        <v>234</v>
      </c>
      <c r="B103" s="70" t="s">
        <v>18</v>
      </c>
      <c r="C103" s="130">
        <v>81400</v>
      </c>
      <c r="D103" s="131" t="s">
        <v>235</v>
      </c>
      <c r="E103" s="46"/>
      <c r="F103" s="47"/>
      <c r="G103" s="122"/>
      <c r="H103" s="122"/>
      <c r="I103" s="123"/>
      <c r="J103" s="51"/>
    </row>
    <row r="104" spans="1:10" x14ac:dyDescent="0.25">
      <c r="A104" s="70" t="s">
        <v>236</v>
      </c>
      <c r="B104" s="70" t="s">
        <v>18</v>
      </c>
      <c r="C104" s="130">
        <v>81402</v>
      </c>
      <c r="D104" s="131" t="s">
        <v>237</v>
      </c>
      <c r="E104" s="46" t="s">
        <v>101</v>
      </c>
      <c r="F104" s="47">
        <f>'[1]MEMÓRIA DE CALCULO'!F128</f>
        <v>5</v>
      </c>
      <c r="G104" s="48">
        <v>0</v>
      </c>
      <c r="H104" s="48">
        <v>0</v>
      </c>
      <c r="I104" s="50">
        <f t="shared" si="4"/>
        <v>0</v>
      </c>
      <c r="J104" s="51"/>
    </row>
    <row r="105" spans="1:10" x14ac:dyDescent="0.25">
      <c r="A105" s="70" t="s">
        <v>238</v>
      </c>
      <c r="B105" s="70" t="s">
        <v>18</v>
      </c>
      <c r="C105" s="130">
        <v>81535</v>
      </c>
      <c r="D105" s="131" t="s">
        <v>239</v>
      </c>
      <c r="E105" s="46"/>
      <c r="F105" s="47"/>
      <c r="G105" s="132"/>
      <c r="H105" s="122"/>
      <c r="I105" s="123"/>
      <c r="J105" s="51"/>
    </row>
    <row r="106" spans="1:10" x14ac:dyDescent="0.25">
      <c r="A106" s="70" t="s">
        <v>240</v>
      </c>
      <c r="B106" s="70" t="s">
        <v>18</v>
      </c>
      <c r="C106" s="130">
        <v>81539</v>
      </c>
      <c r="D106" s="131" t="s">
        <v>241</v>
      </c>
      <c r="E106" s="46" t="s">
        <v>151</v>
      </c>
      <c r="F106" s="47">
        <v>1</v>
      </c>
      <c r="G106" s="48">
        <v>0</v>
      </c>
      <c r="H106" s="48">
        <v>0</v>
      </c>
      <c r="I106" s="50">
        <f t="shared" si="4"/>
        <v>0</v>
      </c>
      <c r="J106" s="51"/>
    </row>
    <row r="107" spans="1:10" x14ac:dyDescent="0.25">
      <c r="A107" s="70" t="s">
        <v>242</v>
      </c>
      <c r="B107" s="70" t="s">
        <v>18</v>
      </c>
      <c r="C107" s="130">
        <v>81600</v>
      </c>
      <c r="D107" s="131" t="s">
        <v>243</v>
      </c>
      <c r="E107" s="46"/>
      <c r="F107" s="47"/>
      <c r="G107" s="122"/>
      <c r="H107" s="122"/>
      <c r="I107" s="123"/>
      <c r="J107" s="51"/>
    </row>
    <row r="108" spans="1:10" x14ac:dyDescent="0.25">
      <c r="A108" s="70" t="s">
        <v>244</v>
      </c>
      <c r="B108" s="70" t="s">
        <v>18</v>
      </c>
      <c r="C108" s="130">
        <v>81660</v>
      </c>
      <c r="D108" s="131" t="s">
        <v>245</v>
      </c>
      <c r="E108" s="46"/>
      <c r="F108" s="47"/>
      <c r="G108" s="122"/>
      <c r="H108" s="122"/>
      <c r="I108" s="123"/>
      <c r="J108" s="51"/>
    </row>
    <row r="109" spans="1:10" x14ac:dyDescent="0.25">
      <c r="A109" s="70" t="s">
        <v>246</v>
      </c>
      <c r="B109" s="70" t="s">
        <v>18</v>
      </c>
      <c r="C109" s="130">
        <v>81661</v>
      </c>
      <c r="D109" s="131" t="s">
        <v>247</v>
      </c>
      <c r="E109" s="46" t="s">
        <v>101</v>
      </c>
      <c r="F109" s="47">
        <f>'[1]MEMÓRIA DE CALCULO'!F133</f>
        <v>1</v>
      </c>
      <c r="G109" s="48">
        <v>0</v>
      </c>
      <c r="H109" s="48">
        <v>0</v>
      </c>
      <c r="I109" s="50">
        <f t="shared" si="4"/>
        <v>0</v>
      </c>
      <c r="J109" s="51"/>
    </row>
    <row r="110" spans="1:10" ht="25.5" x14ac:dyDescent="0.25">
      <c r="A110" s="70" t="s">
        <v>248</v>
      </c>
      <c r="B110" s="70" t="s">
        <v>18</v>
      </c>
      <c r="C110" s="130">
        <v>81750</v>
      </c>
      <c r="D110" s="131" t="s">
        <v>249</v>
      </c>
      <c r="E110" s="46"/>
      <c r="F110" s="47"/>
      <c r="G110" s="122"/>
      <c r="H110" s="122"/>
      <c r="I110" s="123"/>
      <c r="J110" s="51"/>
    </row>
    <row r="111" spans="1:10" x14ac:dyDescent="0.25">
      <c r="A111" s="70" t="s">
        <v>250</v>
      </c>
      <c r="B111" s="70" t="s">
        <v>18</v>
      </c>
      <c r="C111" s="130">
        <v>81770</v>
      </c>
      <c r="D111" s="131" t="s">
        <v>251</v>
      </c>
      <c r="E111" s="46" t="s">
        <v>101</v>
      </c>
      <c r="F111" s="47">
        <f>'[1]MEMÓRIA DE CALCULO'!F135</f>
        <v>1</v>
      </c>
      <c r="G111" s="48">
        <v>0</v>
      </c>
      <c r="H111" s="48">
        <v>0</v>
      </c>
      <c r="I111" s="50">
        <f t="shared" si="4"/>
        <v>0</v>
      </c>
      <c r="J111" s="51"/>
    </row>
    <row r="112" spans="1:10" x14ac:dyDescent="0.25">
      <c r="A112" s="70" t="s">
        <v>252</v>
      </c>
      <c r="B112" s="70" t="s">
        <v>18</v>
      </c>
      <c r="C112" s="130">
        <v>81810</v>
      </c>
      <c r="D112" s="131" t="s">
        <v>253</v>
      </c>
      <c r="E112" s="46"/>
      <c r="F112" s="47"/>
      <c r="G112" s="122"/>
      <c r="H112" s="122"/>
      <c r="I112" s="123"/>
      <c r="J112" s="51"/>
    </row>
    <row r="113" spans="1:10" x14ac:dyDescent="0.25">
      <c r="A113" s="70" t="s">
        <v>254</v>
      </c>
      <c r="B113" s="70" t="s">
        <v>18</v>
      </c>
      <c r="C113" s="130">
        <v>81815</v>
      </c>
      <c r="D113" s="131" t="s">
        <v>255</v>
      </c>
      <c r="E113" s="46" t="s">
        <v>101</v>
      </c>
      <c r="F113" s="47">
        <f>'[1]MEMÓRIA DE CALCULO'!F137</f>
        <v>1</v>
      </c>
      <c r="G113" s="48">
        <v>0</v>
      </c>
      <c r="H113" s="48">
        <v>0</v>
      </c>
      <c r="I113" s="50">
        <f t="shared" si="4"/>
        <v>0</v>
      </c>
      <c r="J113" s="51"/>
    </row>
    <row r="114" spans="1:10" ht="25.5" x14ac:dyDescent="0.25">
      <c r="A114" s="70" t="s">
        <v>256</v>
      </c>
      <c r="B114" s="70" t="s">
        <v>18</v>
      </c>
      <c r="C114" s="130">
        <v>81846</v>
      </c>
      <c r="D114" s="135" t="s">
        <v>257</v>
      </c>
      <c r="E114" s="46" t="s">
        <v>193</v>
      </c>
      <c r="F114" s="47">
        <f>'[1]MEMÓRIA DE CALCULO'!F138</f>
        <v>1</v>
      </c>
      <c r="G114" s="48">
        <v>0</v>
      </c>
      <c r="H114" s="48">
        <v>0</v>
      </c>
      <c r="I114" s="50">
        <f t="shared" si="4"/>
        <v>0</v>
      </c>
      <c r="J114" s="51"/>
    </row>
    <row r="115" spans="1:10" x14ac:dyDescent="0.25">
      <c r="A115" s="70" t="s">
        <v>258</v>
      </c>
      <c r="B115" s="70" t="s">
        <v>18</v>
      </c>
      <c r="C115" s="130">
        <v>81885</v>
      </c>
      <c r="D115" s="131" t="s">
        <v>259</v>
      </c>
      <c r="E115" s="46" t="s">
        <v>101</v>
      </c>
      <c r="F115" s="47">
        <f>'[1]MEMÓRIA DE CALCULO'!F139</f>
        <v>1</v>
      </c>
      <c r="G115" s="48">
        <v>0</v>
      </c>
      <c r="H115" s="48">
        <v>0</v>
      </c>
      <c r="I115" s="50">
        <f t="shared" si="4"/>
        <v>0</v>
      </c>
      <c r="J115" s="51"/>
    </row>
    <row r="116" spans="1:10" x14ac:dyDescent="0.25">
      <c r="A116" s="70" t="s">
        <v>260</v>
      </c>
      <c r="B116" s="70" t="s">
        <v>18</v>
      </c>
      <c r="C116" s="46">
        <v>81860</v>
      </c>
      <c r="D116" s="131" t="s">
        <v>261</v>
      </c>
      <c r="E116" s="46" t="s">
        <v>101</v>
      </c>
      <c r="F116" s="47">
        <f>'[1]MEMÓRIA DE CALCULO'!F140</f>
        <v>1</v>
      </c>
      <c r="G116" s="48">
        <v>0</v>
      </c>
      <c r="H116" s="48">
        <v>0</v>
      </c>
      <c r="I116" s="50">
        <f t="shared" si="4"/>
        <v>0</v>
      </c>
      <c r="J116" s="51"/>
    </row>
    <row r="117" spans="1:10" x14ac:dyDescent="0.25">
      <c r="A117" s="70" t="s">
        <v>262</v>
      </c>
      <c r="B117" s="70" t="s">
        <v>18</v>
      </c>
      <c r="C117" s="130">
        <v>81888</v>
      </c>
      <c r="D117" s="131" t="s">
        <v>263</v>
      </c>
      <c r="E117" s="46" t="s">
        <v>101</v>
      </c>
      <c r="F117" s="47">
        <f>'[1]MEMÓRIA DE CALCULO'!F141</f>
        <v>1</v>
      </c>
      <c r="G117" s="48">
        <v>0</v>
      </c>
      <c r="H117" s="48">
        <v>0</v>
      </c>
      <c r="I117" s="50">
        <f t="shared" si="4"/>
        <v>0</v>
      </c>
      <c r="J117" s="51"/>
    </row>
    <row r="118" spans="1:10" x14ac:dyDescent="0.25">
      <c r="A118" s="70" t="s">
        <v>264</v>
      </c>
      <c r="B118" s="70" t="s">
        <v>18</v>
      </c>
      <c r="C118" s="130">
        <v>82300</v>
      </c>
      <c r="D118" s="131" t="s">
        <v>265</v>
      </c>
      <c r="E118" s="46"/>
      <c r="F118" s="47"/>
      <c r="G118" s="122"/>
      <c r="H118" s="122"/>
      <c r="I118" s="123"/>
      <c r="J118" s="51"/>
    </row>
    <row r="119" spans="1:10" x14ac:dyDescent="0.25">
      <c r="A119" s="70" t="s">
        <v>266</v>
      </c>
      <c r="B119" s="70" t="s">
        <v>18</v>
      </c>
      <c r="C119" s="130">
        <v>82301</v>
      </c>
      <c r="D119" s="131" t="s">
        <v>267</v>
      </c>
      <c r="E119" s="46" t="s">
        <v>79</v>
      </c>
      <c r="F119" s="47">
        <f>'[1]MEMÓRIA DE CALCULO'!F143</f>
        <v>3</v>
      </c>
      <c r="G119" s="48">
        <v>0</v>
      </c>
      <c r="H119" s="48">
        <v>0</v>
      </c>
      <c r="I119" s="50">
        <f t="shared" si="4"/>
        <v>0</v>
      </c>
      <c r="J119" s="51"/>
    </row>
    <row r="120" spans="1:10" x14ac:dyDescent="0.25">
      <c r="A120" s="70" t="s">
        <v>268</v>
      </c>
      <c r="B120" s="70" t="s">
        <v>18</v>
      </c>
      <c r="C120" s="130">
        <v>82302</v>
      </c>
      <c r="D120" s="131" t="s">
        <v>269</v>
      </c>
      <c r="E120" s="46" t="s">
        <v>79</v>
      </c>
      <c r="F120" s="47">
        <f>'[1]MEMÓRIA DE CALCULO'!F144</f>
        <v>3</v>
      </c>
      <c r="G120" s="48">
        <v>0</v>
      </c>
      <c r="H120" s="48">
        <v>0</v>
      </c>
      <c r="I120" s="50">
        <f t="shared" si="4"/>
        <v>0</v>
      </c>
      <c r="J120" s="51"/>
    </row>
    <row r="121" spans="1:10" x14ac:dyDescent="0.25">
      <c r="A121" s="70" t="s">
        <v>270</v>
      </c>
      <c r="B121" s="70" t="s">
        <v>18</v>
      </c>
      <c r="C121" s="130">
        <v>82303</v>
      </c>
      <c r="D121" s="131" t="s">
        <v>271</v>
      </c>
      <c r="E121" s="46" t="s">
        <v>79</v>
      </c>
      <c r="F121" s="47">
        <f>'[1]MEMÓRIA DE CALCULO'!F145</f>
        <v>12</v>
      </c>
      <c r="G121" s="48">
        <v>0</v>
      </c>
      <c r="H121" s="48">
        <v>0</v>
      </c>
      <c r="I121" s="50">
        <f t="shared" si="4"/>
        <v>0</v>
      </c>
      <c r="J121" s="51"/>
    </row>
    <row r="122" spans="1:10" x14ac:dyDescent="0.25">
      <c r="A122" s="70" t="s">
        <v>272</v>
      </c>
      <c r="B122" s="70" t="s">
        <v>18</v>
      </c>
      <c r="C122" s="130">
        <v>82304</v>
      </c>
      <c r="D122" s="131" t="s">
        <v>273</v>
      </c>
      <c r="E122" s="46" t="s">
        <v>79</v>
      </c>
      <c r="F122" s="47">
        <v>12</v>
      </c>
      <c r="G122" s="48">
        <v>0</v>
      </c>
      <c r="H122" s="48">
        <v>0</v>
      </c>
      <c r="I122" s="50">
        <f t="shared" si="4"/>
        <v>0</v>
      </c>
      <c r="J122" s="51"/>
    </row>
    <row r="123" spans="1:10" x14ac:dyDescent="0.25">
      <c r="A123" s="70" t="s">
        <v>274</v>
      </c>
      <c r="B123" s="70" t="s">
        <v>18</v>
      </c>
      <c r="C123" s="130">
        <v>81960</v>
      </c>
      <c r="D123" s="131" t="s">
        <v>275</v>
      </c>
      <c r="E123" s="46"/>
      <c r="F123" s="47"/>
      <c r="G123" s="122"/>
      <c r="H123" s="122"/>
      <c r="I123" s="123"/>
      <c r="J123" s="51"/>
    </row>
    <row r="124" spans="1:10" x14ac:dyDescent="0.25">
      <c r="A124" s="70" t="s">
        <v>276</v>
      </c>
      <c r="B124" s="70" t="s">
        <v>18</v>
      </c>
      <c r="C124" s="130">
        <v>81974</v>
      </c>
      <c r="D124" s="131" t="s">
        <v>277</v>
      </c>
      <c r="E124" s="46" t="s">
        <v>151</v>
      </c>
      <c r="F124" s="47">
        <v>1</v>
      </c>
      <c r="G124" s="48">
        <v>0</v>
      </c>
      <c r="H124" s="48">
        <v>0</v>
      </c>
      <c r="I124" s="50">
        <f t="shared" si="4"/>
        <v>0</v>
      </c>
      <c r="J124" s="51"/>
    </row>
    <row r="125" spans="1:10" x14ac:dyDescent="0.25">
      <c r="A125" s="70" t="s">
        <v>278</v>
      </c>
      <c r="B125" s="70" t="s">
        <v>18</v>
      </c>
      <c r="C125" s="136">
        <v>81973</v>
      </c>
      <c r="D125" s="131" t="s">
        <v>279</v>
      </c>
      <c r="E125" s="46" t="s">
        <v>151</v>
      </c>
      <c r="F125" s="47">
        <v>1</v>
      </c>
      <c r="G125" s="48">
        <v>0</v>
      </c>
      <c r="H125" s="48">
        <v>0</v>
      </c>
      <c r="I125" s="50">
        <f t="shared" si="4"/>
        <v>0</v>
      </c>
      <c r="J125" s="51"/>
    </row>
    <row r="126" spans="1:10" x14ac:dyDescent="0.25">
      <c r="A126" s="72" t="s">
        <v>25</v>
      </c>
      <c r="B126" s="73"/>
      <c r="C126" s="73"/>
      <c r="D126" s="73"/>
      <c r="E126" s="73"/>
      <c r="F126" s="73"/>
      <c r="G126" s="73"/>
      <c r="H126" s="74"/>
      <c r="I126" s="157">
        <f>SUM(I62:I125)</f>
        <v>0</v>
      </c>
      <c r="J126" s="54">
        <f>I126*1.2665</f>
        <v>0</v>
      </c>
    </row>
    <row r="127" spans="1:10" x14ac:dyDescent="0.25">
      <c r="A127" s="125" t="s">
        <v>280</v>
      </c>
      <c r="B127" s="126"/>
      <c r="C127" s="126"/>
      <c r="D127" s="126"/>
      <c r="E127" s="126"/>
      <c r="F127" s="126"/>
      <c r="G127" s="126"/>
      <c r="H127" s="126"/>
      <c r="I127" s="126"/>
      <c r="J127" s="127"/>
    </row>
    <row r="128" spans="1:10" x14ac:dyDescent="0.25">
      <c r="A128" s="85">
        <v>8</v>
      </c>
      <c r="B128" s="70"/>
      <c r="C128" s="76" t="s">
        <v>281</v>
      </c>
      <c r="D128" s="128" t="s">
        <v>282</v>
      </c>
      <c r="E128" s="46"/>
      <c r="F128" s="47"/>
      <c r="G128" s="118"/>
      <c r="H128" s="118"/>
      <c r="I128" s="129"/>
      <c r="J128" s="51"/>
    </row>
    <row r="129" spans="1:10" ht="25.5" x14ac:dyDescent="0.25">
      <c r="A129" s="70" t="s">
        <v>283</v>
      </c>
      <c r="B129" s="70" t="s">
        <v>18</v>
      </c>
      <c r="C129" s="46" t="s">
        <v>284</v>
      </c>
      <c r="D129" s="135" t="s">
        <v>285</v>
      </c>
      <c r="E129" s="46" t="s">
        <v>20</v>
      </c>
      <c r="F129" s="47">
        <f>'[1]MEMÓRIA DE CALCULO'!F152</f>
        <v>164.04999999999998</v>
      </c>
      <c r="G129" s="48">
        <v>0</v>
      </c>
      <c r="H129" s="48">
        <v>0</v>
      </c>
      <c r="I129" s="50">
        <f>(H129+G129)*F129</f>
        <v>0</v>
      </c>
      <c r="J129" s="51"/>
    </row>
    <row r="130" spans="1:10" x14ac:dyDescent="0.25">
      <c r="A130" s="72" t="s">
        <v>25</v>
      </c>
      <c r="B130" s="73"/>
      <c r="C130" s="73"/>
      <c r="D130" s="73"/>
      <c r="E130" s="73"/>
      <c r="F130" s="73"/>
      <c r="G130" s="73"/>
      <c r="H130" s="74"/>
      <c r="I130" s="157">
        <f>SUM(I129)</f>
        <v>0</v>
      </c>
      <c r="J130" s="54">
        <f>I130*1.2665</f>
        <v>0</v>
      </c>
    </row>
    <row r="131" spans="1:10" x14ac:dyDescent="0.25">
      <c r="A131" s="137" t="s">
        <v>286</v>
      </c>
      <c r="B131" s="138"/>
      <c r="C131" s="138"/>
      <c r="D131" s="138"/>
      <c r="E131" s="138"/>
      <c r="F131" s="138"/>
      <c r="G131" s="138"/>
      <c r="H131" s="138"/>
      <c r="I131" s="138"/>
      <c r="J131" s="139"/>
    </row>
    <row r="132" spans="1:10" x14ac:dyDescent="0.25">
      <c r="A132" s="85">
        <v>9</v>
      </c>
      <c r="B132" s="70"/>
      <c r="C132" s="28">
        <v>120000</v>
      </c>
      <c r="D132" s="29" t="s">
        <v>287</v>
      </c>
      <c r="E132" s="46"/>
      <c r="F132" s="46"/>
      <c r="G132" s="118"/>
      <c r="H132" s="118"/>
      <c r="I132" s="123"/>
      <c r="J132" s="51"/>
    </row>
    <row r="133" spans="1:10" x14ac:dyDescent="0.25">
      <c r="A133" s="70" t="s">
        <v>288</v>
      </c>
      <c r="B133" s="70" t="s">
        <v>18</v>
      </c>
      <c r="C133" s="121">
        <v>120902</v>
      </c>
      <c r="D133" s="80" t="s">
        <v>289</v>
      </c>
      <c r="E133" s="46" t="s">
        <v>20</v>
      </c>
      <c r="F133" s="47">
        <f>'[1]MEMÓRIA DE CALCULO'!F156</f>
        <v>22.95</v>
      </c>
      <c r="G133" s="48">
        <v>0</v>
      </c>
      <c r="H133" s="48">
        <v>0</v>
      </c>
      <c r="I133" s="50">
        <f>(H133+G133)*F133</f>
        <v>0</v>
      </c>
      <c r="J133" s="51"/>
    </row>
    <row r="134" spans="1:10" x14ac:dyDescent="0.25">
      <c r="A134" s="72" t="s">
        <v>25</v>
      </c>
      <c r="B134" s="73"/>
      <c r="C134" s="73"/>
      <c r="D134" s="73"/>
      <c r="E134" s="73"/>
      <c r="F134" s="73"/>
      <c r="G134" s="73"/>
      <c r="H134" s="74"/>
      <c r="I134" s="157">
        <f>SUM(I133)</f>
        <v>0</v>
      </c>
      <c r="J134" s="54">
        <f>I134*1.2665</f>
        <v>0</v>
      </c>
    </row>
    <row r="135" spans="1:10" x14ac:dyDescent="0.25">
      <c r="A135" s="140" t="s">
        <v>290</v>
      </c>
      <c r="B135" s="141"/>
      <c r="C135" s="141"/>
      <c r="D135" s="141"/>
      <c r="E135" s="141"/>
      <c r="F135" s="141"/>
      <c r="G135" s="141"/>
      <c r="H135" s="141"/>
      <c r="I135" s="141"/>
      <c r="J135" s="142"/>
    </row>
    <row r="136" spans="1:10" x14ac:dyDescent="0.25">
      <c r="A136" s="85">
        <v>10</v>
      </c>
      <c r="B136" s="70"/>
      <c r="C136" s="76" t="s">
        <v>291</v>
      </c>
      <c r="D136" s="128" t="s">
        <v>292</v>
      </c>
      <c r="E136" s="46"/>
      <c r="F136" s="47"/>
      <c r="G136" s="118"/>
      <c r="H136" s="118"/>
      <c r="I136" s="129"/>
      <c r="J136" s="51"/>
    </row>
    <row r="137" spans="1:10" ht="25.5" x14ac:dyDescent="0.25">
      <c r="A137" s="70" t="s">
        <v>293</v>
      </c>
      <c r="B137" s="70" t="s">
        <v>18</v>
      </c>
      <c r="C137" s="46" t="s">
        <v>294</v>
      </c>
      <c r="D137" s="135" t="s">
        <v>295</v>
      </c>
      <c r="E137" s="46" t="s">
        <v>20</v>
      </c>
      <c r="F137" s="47">
        <f>'[1]MEMÓRIA DE CALCULO'!F159</f>
        <v>51</v>
      </c>
      <c r="G137" s="48">
        <v>0</v>
      </c>
      <c r="H137" s="48">
        <v>0</v>
      </c>
      <c r="I137" s="50">
        <f>(H137+G137)*F137</f>
        <v>0</v>
      </c>
      <c r="J137" s="51"/>
    </row>
    <row r="138" spans="1:10" x14ac:dyDescent="0.25">
      <c r="A138" s="72" t="s">
        <v>25</v>
      </c>
      <c r="B138" s="73"/>
      <c r="C138" s="73"/>
      <c r="D138" s="73"/>
      <c r="E138" s="73"/>
      <c r="F138" s="73"/>
      <c r="G138" s="73"/>
      <c r="H138" s="74"/>
      <c r="I138" s="157">
        <f>SUM(I137:I137)</f>
        <v>0</v>
      </c>
      <c r="J138" s="54">
        <f>I138*1.2665</f>
        <v>0</v>
      </c>
    </row>
    <row r="139" spans="1:10" x14ac:dyDescent="0.25">
      <c r="A139" s="125" t="s">
        <v>296</v>
      </c>
      <c r="B139" s="126"/>
      <c r="C139" s="126"/>
      <c r="D139" s="126"/>
      <c r="E139" s="126"/>
      <c r="F139" s="126"/>
      <c r="G139" s="126"/>
      <c r="H139" s="126"/>
      <c r="I139" s="126"/>
      <c r="J139" s="127"/>
    </row>
    <row r="140" spans="1:10" x14ac:dyDescent="0.25">
      <c r="A140" s="85">
        <v>11</v>
      </c>
      <c r="B140" s="70"/>
      <c r="C140" s="76" t="s">
        <v>297</v>
      </c>
      <c r="D140" s="128" t="s">
        <v>298</v>
      </c>
      <c r="E140" s="46"/>
      <c r="F140" s="47"/>
      <c r="G140" s="118"/>
      <c r="H140" s="118"/>
      <c r="I140" s="129"/>
      <c r="J140" s="51"/>
    </row>
    <row r="141" spans="1:10" x14ac:dyDescent="0.25">
      <c r="A141" s="70" t="s">
        <v>299</v>
      </c>
      <c r="B141" s="70" t="s">
        <v>18</v>
      </c>
      <c r="C141" s="46" t="s">
        <v>300</v>
      </c>
      <c r="D141" s="131" t="s">
        <v>301</v>
      </c>
      <c r="E141" s="46" t="s">
        <v>20</v>
      </c>
      <c r="F141" s="47">
        <f>'[1]MEMÓRIA DE CALCULO'!F162</f>
        <v>51</v>
      </c>
      <c r="G141" s="48">
        <v>0</v>
      </c>
      <c r="H141" s="48">
        <v>0</v>
      </c>
      <c r="I141" s="159">
        <f>(H141+G141)*F141</f>
        <v>0</v>
      </c>
      <c r="J141" s="51"/>
    </row>
    <row r="142" spans="1:10" x14ac:dyDescent="0.25">
      <c r="A142" s="70" t="s">
        <v>302</v>
      </c>
      <c r="B142" s="70" t="s">
        <v>18</v>
      </c>
      <c r="C142" s="46">
        <v>160601</v>
      </c>
      <c r="D142" s="131" t="s">
        <v>303</v>
      </c>
      <c r="E142" s="46" t="s">
        <v>79</v>
      </c>
      <c r="F142" s="47">
        <f>'[1]MEMÓRIA DE CALCULO'!F163</f>
        <v>11.350000000000001</v>
      </c>
      <c r="G142" s="48">
        <v>0</v>
      </c>
      <c r="H142" s="48">
        <v>0</v>
      </c>
      <c r="I142" s="159">
        <f t="shared" ref="I142:I143" si="5">(H142+G142)*F142</f>
        <v>0</v>
      </c>
      <c r="J142" s="51"/>
    </row>
    <row r="143" spans="1:10" x14ac:dyDescent="0.25">
      <c r="A143" s="70" t="s">
        <v>304</v>
      </c>
      <c r="B143" s="70" t="s">
        <v>18</v>
      </c>
      <c r="C143" s="46">
        <v>160602</v>
      </c>
      <c r="D143" s="131" t="s">
        <v>305</v>
      </c>
      <c r="E143" s="46" t="s">
        <v>79</v>
      </c>
      <c r="F143" s="47">
        <f>'[1]MEMÓRIA DE CALCULO'!F164</f>
        <v>21.830000000000002</v>
      </c>
      <c r="G143" s="48">
        <v>0</v>
      </c>
      <c r="H143" s="48">
        <v>0</v>
      </c>
      <c r="I143" s="159">
        <f t="shared" si="5"/>
        <v>0</v>
      </c>
      <c r="J143" s="51"/>
    </row>
    <row r="144" spans="1:10" x14ac:dyDescent="0.25">
      <c r="A144" s="72" t="s">
        <v>25</v>
      </c>
      <c r="B144" s="73"/>
      <c r="C144" s="73"/>
      <c r="D144" s="73"/>
      <c r="E144" s="73"/>
      <c r="F144" s="73"/>
      <c r="G144" s="73"/>
      <c r="H144" s="74"/>
      <c r="I144" s="157">
        <f>SUM(I141:I143)</f>
        <v>0</v>
      </c>
      <c r="J144" s="54">
        <f>I144*1.2665</f>
        <v>0</v>
      </c>
    </row>
    <row r="145" spans="1:10" x14ac:dyDescent="0.25">
      <c r="A145" s="125" t="s">
        <v>306</v>
      </c>
      <c r="B145" s="126"/>
      <c r="C145" s="126"/>
      <c r="D145" s="126"/>
      <c r="E145" s="126"/>
      <c r="F145" s="126"/>
      <c r="G145" s="126"/>
      <c r="H145" s="126"/>
      <c r="I145" s="126"/>
      <c r="J145" s="127"/>
    </row>
    <row r="146" spans="1:10" x14ac:dyDescent="0.25">
      <c r="A146" s="85">
        <v>12</v>
      </c>
      <c r="B146" s="70"/>
      <c r="C146" s="76" t="s">
        <v>307</v>
      </c>
      <c r="D146" s="128" t="s">
        <v>308</v>
      </c>
      <c r="E146" s="46"/>
      <c r="F146" s="47"/>
      <c r="G146" s="118"/>
      <c r="H146" s="118"/>
      <c r="I146" s="129"/>
      <c r="J146" s="51"/>
    </row>
    <row r="147" spans="1:10" x14ac:dyDescent="0.25">
      <c r="A147" s="70" t="s">
        <v>309</v>
      </c>
      <c r="B147" s="70" t="s">
        <v>18</v>
      </c>
      <c r="C147" s="46" t="s">
        <v>310</v>
      </c>
      <c r="D147" s="131" t="s">
        <v>311</v>
      </c>
      <c r="E147" s="46" t="s">
        <v>101</v>
      </c>
      <c r="F147" s="47">
        <f>'[1]MEMÓRIA DE CALCULO'!F167</f>
        <v>1</v>
      </c>
      <c r="G147" s="48">
        <v>0</v>
      </c>
      <c r="H147" s="48">
        <v>0</v>
      </c>
      <c r="I147" s="50">
        <f t="shared" ref="I147:I148" si="6">(H147+G147)*F147</f>
        <v>0</v>
      </c>
      <c r="J147" s="51"/>
    </row>
    <row r="148" spans="1:10" x14ac:dyDescent="0.25">
      <c r="A148" s="70" t="s">
        <v>312</v>
      </c>
      <c r="B148" s="70" t="s">
        <v>18</v>
      </c>
      <c r="C148" s="46">
        <v>170103</v>
      </c>
      <c r="D148" s="131" t="s">
        <v>313</v>
      </c>
      <c r="E148" s="46" t="s">
        <v>101</v>
      </c>
      <c r="F148" s="47">
        <f>'[1]MEMÓRIA DE CALCULO'!F168</f>
        <v>2</v>
      </c>
      <c r="G148" s="48">
        <v>0</v>
      </c>
      <c r="H148" s="48">
        <v>0</v>
      </c>
      <c r="I148" s="50">
        <f t="shared" si="6"/>
        <v>0</v>
      </c>
      <c r="J148" s="51"/>
    </row>
    <row r="149" spans="1:10" x14ac:dyDescent="0.25">
      <c r="A149" s="72" t="s">
        <v>25</v>
      </c>
      <c r="B149" s="73"/>
      <c r="C149" s="73"/>
      <c r="D149" s="73"/>
      <c r="E149" s="73"/>
      <c r="F149" s="73"/>
      <c r="G149" s="73"/>
      <c r="H149" s="74"/>
      <c r="I149" s="157">
        <f>SUM(I147:I148)</f>
        <v>0</v>
      </c>
      <c r="J149" s="54">
        <f>I149*1.2665</f>
        <v>0</v>
      </c>
    </row>
    <row r="150" spans="1:10" x14ac:dyDescent="0.25">
      <c r="A150" s="125" t="s">
        <v>314</v>
      </c>
      <c r="B150" s="126"/>
      <c r="C150" s="126"/>
      <c r="D150" s="126"/>
      <c r="E150" s="126"/>
      <c r="F150" s="126"/>
      <c r="G150" s="126"/>
      <c r="H150" s="126"/>
      <c r="I150" s="126"/>
      <c r="J150" s="127"/>
    </row>
    <row r="151" spans="1:10" ht="26.25" x14ac:dyDescent="0.25">
      <c r="A151" s="85">
        <v>13</v>
      </c>
      <c r="B151" s="70"/>
      <c r="C151" s="76" t="s">
        <v>315</v>
      </c>
      <c r="D151" s="143" t="s">
        <v>316</v>
      </c>
      <c r="E151" s="46"/>
      <c r="F151" s="47"/>
      <c r="G151" s="118"/>
      <c r="H151" s="118"/>
      <c r="I151" s="129"/>
      <c r="J151" s="51"/>
    </row>
    <row r="152" spans="1:10" x14ac:dyDescent="0.25">
      <c r="A152" s="70" t="s">
        <v>317</v>
      </c>
      <c r="B152" s="70" t="s">
        <v>18</v>
      </c>
      <c r="C152" s="46">
        <v>180380</v>
      </c>
      <c r="D152" s="131" t="s">
        <v>318</v>
      </c>
      <c r="E152" s="46" t="s">
        <v>20</v>
      </c>
      <c r="F152" s="47">
        <f>'[1]MEMÓRIA DE CALCULO'!F171</f>
        <v>0.25</v>
      </c>
      <c r="G152" s="48">
        <v>0</v>
      </c>
      <c r="H152" s="48">
        <v>0</v>
      </c>
      <c r="I152" s="50">
        <f>(H152+G152)*F152</f>
        <v>0</v>
      </c>
      <c r="J152" s="51"/>
    </row>
    <row r="153" spans="1:10" x14ac:dyDescent="0.25">
      <c r="A153" s="70" t="s">
        <v>319</v>
      </c>
      <c r="B153" s="70" t="s">
        <v>18</v>
      </c>
      <c r="C153" s="46">
        <v>180402</v>
      </c>
      <c r="D153" s="131" t="s">
        <v>320</v>
      </c>
      <c r="E153" s="46" t="s">
        <v>20</v>
      </c>
      <c r="F153" s="47">
        <f>'[1]MEMÓRIA DE CALCULO'!F172</f>
        <v>6.3</v>
      </c>
      <c r="G153" s="48">
        <v>0</v>
      </c>
      <c r="H153" s="48">
        <v>0</v>
      </c>
      <c r="I153" s="50">
        <f t="shared" ref="I153:I154" si="7">(H153+G153)*F153</f>
        <v>0</v>
      </c>
      <c r="J153" s="51"/>
    </row>
    <row r="154" spans="1:10" x14ac:dyDescent="0.25">
      <c r="A154" s="70" t="s">
        <v>321</v>
      </c>
      <c r="B154" s="70" t="s">
        <v>18</v>
      </c>
      <c r="C154" s="46" t="s">
        <v>322</v>
      </c>
      <c r="D154" s="131" t="s">
        <v>323</v>
      </c>
      <c r="E154" s="46" t="s">
        <v>20</v>
      </c>
      <c r="F154" s="47">
        <f>'[1]MEMÓRIA DE CALCULO'!F176</f>
        <v>3.72</v>
      </c>
      <c r="G154" s="48">
        <v>0</v>
      </c>
      <c r="H154" s="48">
        <v>0</v>
      </c>
      <c r="I154" s="50">
        <f t="shared" si="7"/>
        <v>0</v>
      </c>
      <c r="J154" s="51"/>
    </row>
    <row r="155" spans="1:10" x14ac:dyDescent="0.25">
      <c r="A155" s="72" t="s">
        <v>25</v>
      </c>
      <c r="B155" s="73"/>
      <c r="C155" s="73"/>
      <c r="D155" s="73"/>
      <c r="E155" s="73"/>
      <c r="F155" s="73"/>
      <c r="G155" s="73"/>
      <c r="H155" s="74"/>
      <c r="I155" s="157">
        <f>SUM(I152:I154)</f>
        <v>0</v>
      </c>
      <c r="J155" s="54">
        <f>I155*1.2665</f>
        <v>0</v>
      </c>
    </row>
    <row r="156" spans="1:10" x14ac:dyDescent="0.25">
      <c r="A156" s="125" t="s">
        <v>324</v>
      </c>
      <c r="B156" s="126"/>
      <c r="C156" s="126"/>
      <c r="D156" s="126"/>
      <c r="E156" s="126"/>
      <c r="F156" s="126"/>
      <c r="G156" s="126"/>
      <c r="H156" s="126"/>
      <c r="I156" s="126"/>
      <c r="J156" s="127"/>
    </row>
    <row r="157" spans="1:10" x14ac:dyDescent="0.25">
      <c r="A157" s="85">
        <v>14</v>
      </c>
      <c r="B157" s="70"/>
      <c r="C157" s="76" t="s">
        <v>325</v>
      </c>
      <c r="D157" s="128" t="s">
        <v>326</v>
      </c>
      <c r="E157" s="46"/>
      <c r="F157" s="47"/>
      <c r="G157" s="118"/>
      <c r="H157" s="118"/>
      <c r="I157" s="129"/>
      <c r="J157" s="51"/>
    </row>
    <row r="158" spans="1:10" x14ac:dyDescent="0.25">
      <c r="A158" s="70" t="s">
        <v>327</v>
      </c>
      <c r="B158" s="70" t="s">
        <v>18</v>
      </c>
      <c r="C158" s="46" t="s">
        <v>328</v>
      </c>
      <c r="D158" s="131" t="s">
        <v>329</v>
      </c>
      <c r="E158" s="46" t="s">
        <v>20</v>
      </c>
      <c r="F158" s="47">
        <f>'[1]MEMÓRIA DE CALCULO'!F181</f>
        <v>3.4</v>
      </c>
      <c r="G158" s="48">
        <v>0</v>
      </c>
      <c r="H158" s="48">
        <v>0</v>
      </c>
      <c r="I158" s="50">
        <f>(H158+G158)*F158</f>
        <v>0</v>
      </c>
      <c r="J158" s="51"/>
    </row>
    <row r="159" spans="1:10" x14ac:dyDescent="0.25">
      <c r="A159" s="72" t="s">
        <v>25</v>
      </c>
      <c r="B159" s="73"/>
      <c r="C159" s="73"/>
      <c r="D159" s="73"/>
      <c r="E159" s="73"/>
      <c r="F159" s="73"/>
      <c r="G159" s="73"/>
      <c r="H159" s="74"/>
      <c r="I159" s="157">
        <f>SUM(I158)</f>
        <v>0</v>
      </c>
      <c r="J159" s="54">
        <f>I159*1.2665</f>
        <v>0</v>
      </c>
    </row>
    <row r="160" spans="1:10" x14ac:dyDescent="0.25">
      <c r="A160" s="160" t="s">
        <v>330</v>
      </c>
      <c r="B160" s="161"/>
      <c r="C160" s="161"/>
      <c r="D160" s="161"/>
      <c r="E160" s="161"/>
      <c r="F160" s="161"/>
      <c r="G160" s="161"/>
      <c r="H160" s="161"/>
      <c r="I160" s="161"/>
      <c r="J160" s="162"/>
    </row>
    <row r="161" spans="1:10" x14ac:dyDescent="0.25">
      <c r="A161" s="85">
        <v>15</v>
      </c>
      <c r="B161" s="70"/>
      <c r="C161" s="76" t="s">
        <v>331</v>
      </c>
      <c r="D161" s="128" t="s">
        <v>332</v>
      </c>
      <c r="E161" s="46"/>
      <c r="F161" s="47"/>
      <c r="G161" s="118"/>
      <c r="H161" s="118"/>
      <c r="I161" s="129"/>
      <c r="J161" s="51"/>
    </row>
    <row r="162" spans="1:10" x14ac:dyDescent="0.25">
      <c r="A162" s="70" t="s">
        <v>333</v>
      </c>
      <c r="B162" s="70" t="s">
        <v>18</v>
      </c>
      <c r="C162" s="46" t="s">
        <v>334</v>
      </c>
      <c r="D162" s="131" t="s">
        <v>335</v>
      </c>
      <c r="E162" s="46" t="s">
        <v>20</v>
      </c>
      <c r="F162" s="47">
        <f>'[1]MEMÓRIA DE CALCULO'!F185</f>
        <v>262.60000000000002</v>
      </c>
      <c r="G162" s="48">
        <v>0</v>
      </c>
      <c r="H162" s="48">
        <v>0</v>
      </c>
      <c r="I162" s="50">
        <f>(H162+G162)*F162</f>
        <v>0</v>
      </c>
      <c r="J162" s="51"/>
    </row>
    <row r="163" spans="1:10" x14ac:dyDescent="0.25">
      <c r="A163" s="70" t="s">
        <v>336</v>
      </c>
      <c r="B163" s="70" t="s">
        <v>18</v>
      </c>
      <c r="C163" s="46" t="s">
        <v>337</v>
      </c>
      <c r="D163" s="131" t="s">
        <v>338</v>
      </c>
      <c r="E163" s="46" t="s">
        <v>20</v>
      </c>
      <c r="F163" s="47">
        <f>'[1]MEMÓRIA DE CALCULO'!F192</f>
        <v>50.13</v>
      </c>
      <c r="G163" s="48">
        <v>0</v>
      </c>
      <c r="H163" s="48">
        <v>0</v>
      </c>
      <c r="I163" s="50">
        <f t="shared" ref="I163:I165" si="8">(H163+G163)*F163</f>
        <v>0</v>
      </c>
      <c r="J163" s="51"/>
    </row>
    <row r="164" spans="1:10" x14ac:dyDescent="0.25">
      <c r="A164" s="70" t="s">
        <v>339</v>
      </c>
      <c r="B164" s="70" t="s">
        <v>18</v>
      </c>
      <c r="C164" s="46" t="s">
        <v>340</v>
      </c>
      <c r="D164" s="131" t="s">
        <v>341</v>
      </c>
      <c r="E164" s="46" t="s">
        <v>20</v>
      </c>
      <c r="F164" s="47">
        <f>'[1]MEMÓRIA DE CALCULO'!F195</f>
        <v>213.97</v>
      </c>
      <c r="G164" s="48">
        <v>0</v>
      </c>
      <c r="H164" s="48">
        <v>0</v>
      </c>
      <c r="I164" s="50">
        <f t="shared" si="8"/>
        <v>0</v>
      </c>
      <c r="J164" s="51"/>
    </row>
    <row r="165" spans="1:10" x14ac:dyDescent="0.25">
      <c r="A165" s="70" t="s">
        <v>342</v>
      </c>
      <c r="B165" s="70" t="s">
        <v>18</v>
      </c>
      <c r="C165" s="46" t="s">
        <v>343</v>
      </c>
      <c r="D165" s="131" t="s">
        <v>344</v>
      </c>
      <c r="E165" s="46" t="s">
        <v>20</v>
      </c>
      <c r="F165" s="47">
        <f>'[1]MEMÓRIA DE CALCULO'!F200</f>
        <v>50.13</v>
      </c>
      <c r="G165" s="48">
        <v>0</v>
      </c>
      <c r="H165" s="48">
        <v>0</v>
      </c>
      <c r="I165" s="50">
        <f t="shared" si="8"/>
        <v>0</v>
      </c>
      <c r="J165" s="51"/>
    </row>
    <row r="166" spans="1:10" x14ac:dyDescent="0.25">
      <c r="A166" s="72" t="s">
        <v>25</v>
      </c>
      <c r="B166" s="73"/>
      <c r="C166" s="73"/>
      <c r="D166" s="73"/>
      <c r="E166" s="73"/>
      <c r="F166" s="73"/>
      <c r="G166" s="73"/>
      <c r="H166" s="74"/>
      <c r="I166" s="157">
        <f>SUM(I162:I165)</f>
        <v>0</v>
      </c>
      <c r="J166" s="54">
        <f>I166*1.2665</f>
        <v>0</v>
      </c>
    </row>
    <row r="167" spans="1:10" x14ac:dyDescent="0.25">
      <c r="A167" s="125" t="s">
        <v>345</v>
      </c>
      <c r="B167" s="126"/>
      <c r="C167" s="126"/>
      <c r="D167" s="126"/>
      <c r="E167" s="126"/>
      <c r="F167" s="126"/>
      <c r="G167" s="126"/>
      <c r="H167" s="126"/>
      <c r="I167" s="126"/>
      <c r="J167" s="127"/>
    </row>
    <row r="168" spans="1:10" x14ac:dyDescent="0.25">
      <c r="A168" s="85">
        <v>16</v>
      </c>
      <c r="B168" s="70"/>
      <c r="C168" s="76" t="s">
        <v>346</v>
      </c>
      <c r="D168" s="128" t="s">
        <v>347</v>
      </c>
      <c r="E168" s="46"/>
      <c r="F168" s="47"/>
      <c r="G168" s="118"/>
      <c r="H168" s="118"/>
      <c r="I168" s="129"/>
      <c r="J168" s="51"/>
    </row>
    <row r="169" spans="1:10" x14ac:dyDescent="0.25">
      <c r="A169" s="70" t="s">
        <v>348</v>
      </c>
      <c r="B169" s="70" t="s">
        <v>18</v>
      </c>
      <c r="C169" s="46" t="s">
        <v>349</v>
      </c>
      <c r="D169" s="131" t="s">
        <v>350</v>
      </c>
      <c r="E169" s="46" t="s">
        <v>20</v>
      </c>
      <c r="F169" s="47">
        <f>'[1]MEMÓRIA DE CALCULO'!F205</f>
        <v>45.780000000000008</v>
      </c>
      <c r="G169" s="48">
        <v>0</v>
      </c>
      <c r="H169" s="48">
        <v>0</v>
      </c>
      <c r="I169" s="50">
        <f>(H169+G169)*F169</f>
        <v>0</v>
      </c>
      <c r="J169" s="51"/>
    </row>
    <row r="170" spans="1:10" x14ac:dyDescent="0.25">
      <c r="A170" s="70" t="s">
        <v>351</v>
      </c>
      <c r="B170" s="70" t="s">
        <v>18</v>
      </c>
      <c r="C170" s="46" t="s">
        <v>352</v>
      </c>
      <c r="D170" s="131" t="s">
        <v>353</v>
      </c>
      <c r="E170" s="46" t="s">
        <v>20</v>
      </c>
      <c r="F170" s="47">
        <f>'[1]MEMÓRIA DE CALCULO'!F212</f>
        <v>45.78</v>
      </c>
      <c r="G170" s="48">
        <v>0</v>
      </c>
      <c r="H170" s="48">
        <v>0</v>
      </c>
      <c r="I170" s="50">
        <f>(H170+G170)*F170</f>
        <v>0</v>
      </c>
      <c r="J170" s="51"/>
    </row>
    <row r="171" spans="1:10" x14ac:dyDescent="0.25">
      <c r="A171" s="72" t="s">
        <v>25</v>
      </c>
      <c r="B171" s="73"/>
      <c r="C171" s="73"/>
      <c r="D171" s="73"/>
      <c r="E171" s="73"/>
      <c r="F171" s="73"/>
      <c r="G171" s="73"/>
      <c r="H171" s="74"/>
      <c r="I171" s="157">
        <f>SUM(I169:I170)</f>
        <v>0</v>
      </c>
      <c r="J171" s="54">
        <f>I171*1.2665</f>
        <v>0</v>
      </c>
    </row>
    <row r="172" spans="1:10" x14ac:dyDescent="0.25">
      <c r="A172" s="125" t="s">
        <v>354</v>
      </c>
      <c r="B172" s="126"/>
      <c r="C172" s="126"/>
      <c r="D172" s="126"/>
      <c r="E172" s="126"/>
      <c r="F172" s="126"/>
      <c r="G172" s="126"/>
      <c r="H172" s="126"/>
      <c r="I172" s="126"/>
      <c r="J172" s="127"/>
    </row>
    <row r="173" spans="1:10" x14ac:dyDescent="0.25">
      <c r="A173" s="85">
        <v>17</v>
      </c>
      <c r="B173" s="70"/>
      <c r="C173" s="76" t="s">
        <v>355</v>
      </c>
      <c r="D173" s="128" t="s">
        <v>356</v>
      </c>
      <c r="E173" s="46"/>
      <c r="F173" s="47"/>
      <c r="G173" s="118"/>
      <c r="H173" s="118"/>
      <c r="I173" s="129"/>
      <c r="J173" s="51"/>
    </row>
    <row r="174" spans="1:10" x14ac:dyDescent="0.25">
      <c r="A174" s="70" t="s">
        <v>357</v>
      </c>
      <c r="B174" s="70" t="s">
        <v>18</v>
      </c>
      <c r="C174" s="46" t="s">
        <v>358</v>
      </c>
      <c r="D174" s="131" t="s">
        <v>359</v>
      </c>
      <c r="E174" s="46" t="s">
        <v>20</v>
      </c>
      <c r="F174" s="47">
        <f>'[1]MEMÓRIA DE CALCULO'!F221</f>
        <v>42.260000000000005</v>
      </c>
      <c r="G174" s="48">
        <v>0</v>
      </c>
      <c r="H174" s="48">
        <v>0</v>
      </c>
      <c r="I174" s="50">
        <f>(H174+G174)*F174</f>
        <v>0</v>
      </c>
      <c r="J174" s="51"/>
    </row>
    <row r="175" spans="1:10" x14ac:dyDescent="0.25">
      <c r="A175" s="70" t="s">
        <v>360</v>
      </c>
      <c r="B175" s="70" t="s">
        <v>18</v>
      </c>
      <c r="C175" s="46">
        <v>220102</v>
      </c>
      <c r="D175" s="135" t="s">
        <v>361</v>
      </c>
      <c r="E175" s="46" t="s">
        <v>20</v>
      </c>
      <c r="F175" s="47">
        <f>'[1]MEMÓRIA DE CALCULO'!F227</f>
        <v>17.190000000000001</v>
      </c>
      <c r="G175" s="48">
        <v>0</v>
      </c>
      <c r="H175" s="48">
        <v>0</v>
      </c>
      <c r="I175" s="50">
        <f t="shared" ref="I175:I178" si="9">(H175+G175)*F175</f>
        <v>0</v>
      </c>
      <c r="J175" s="51"/>
    </row>
    <row r="176" spans="1:10" ht="25.5" x14ac:dyDescent="0.25">
      <c r="A176" s="70" t="s">
        <v>362</v>
      </c>
      <c r="B176" s="70" t="s">
        <v>18</v>
      </c>
      <c r="C176" s="46" t="s">
        <v>363</v>
      </c>
      <c r="D176" s="131" t="s">
        <v>364</v>
      </c>
      <c r="E176" s="46" t="s">
        <v>20</v>
      </c>
      <c r="F176" s="47">
        <f>'[1]MEMÓRIA DE CALCULO'!F228</f>
        <v>29.050000000000004</v>
      </c>
      <c r="G176" s="48">
        <v>0</v>
      </c>
      <c r="H176" s="48">
        <v>0</v>
      </c>
      <c r="I176" s="50">
        <f t="shared" si="9"/>
        <v>0</v>
      </c>
      <c r="J176" s="51"/>
    </row>
    <row r="177" spans="1:10" x14ac:dyDescent="0.25">
      <c r="A177" s="70" t="s">
        <v>365</v>
      </c>
      <c r="B177" s="70" t="s">
        <v>18</v>
      </c>
      <c r="C177" s="46" t="s">
        <v>366</v>
      </c>
      <c r="D177" s="131" t="s">
        <v>367</v>
      </c>
      <c r="E177" s="46" t="s">
        <v>79</v>
      </c>
      <c r="F177" s="47">
        <f>'[1]MEMÓRIA DE CALCULO'!F232</f>
        <v>34.909999999999997</v>
      </c>
      <c r="G177" s="48">
        <v>0</v>
      </c>
      <c r="H177" s="48">
        <v>0</v>
      </c>
      <c r="I177" s="50">
        <f t="shared" si="9"/>
        <v>0</v>
      </c>
      <c r="J177" s="51"/>
    </row>
    <row r="178" spans="1:10" ht="25.5" x14ac:dyDescent="0.25">
      <c r="A178" s="70" t="s">
        <v>368</v>
      </c>
      <c r="B178" s="70" t="s">
        <v>18</v>
      </c>
      <c r="C178" s="46" t="s">
        <v>369</v>
      </c>
      <c r="D178" s="45" t="s">
        <v>370</v>
      </c>
      <c r="E178" s="46" t="s">
        <v>20</v>
      </c>
      <c r="F178" s="47">
        <f>'[1]MEMÓRIA DE CALCULO'!F236</f>
        <v>13.21</v>
      </c>
      <c r="G178" s="48">
        <v>0</v>
      </c>
      <c r="H178" s="48">
        <v>0</v>
      </c>
      <c r="I178" s="50">
        <f t="shared" si="9"/>
        <v>0</v>
      </c>
      <c r="J178" s="51"/>
    </row>
    <row r="179" spans="1:10" x14ac:dyDescent="0.25">
      <c r="A179" s="72" t="s">
        <v>25</v>
      </c>
      <c r="B179" s="73"/>
      <c r="C179" s="73"/>
      <c r="D179" s="73"/>
      <c r="E179" s="73"/>
      <c r="F179" s="73"/>
      <c r="G179" s="73"/>
      <c r="H179" s="74"/>
      <c r="I179" s="157">
        <f>SUM(I174:I178)</f>
        <v>0</v>
      </c>
      <c r="J179" s="54">
        <f>I179*1.2665</f>
        <v>0</v>
      </c>
    </row>
    <row r="180" spans="1:10" x14ac:dyDescent="0.25">
      <c r="A180" s="125" t="s">
        <v>371</v>
      </c>
      <c r="B180" s="126"/>
      <c r="C180" s="126"/>
      <c r="D180" s="126"/>
      <c r="E180" s="126"/>
      <c r="F180" s="126"/>
      <c r="G180" s="126"/>
      <c r="H180" s="126"/>
      <c r="I180" s="126"/>
      <c r="J180" s="127"/>
    </row>
    <row r="181" spans="1:10" x14ac:dyDescent="0.25">
      <c r="A181" s="85">
        <v>18</v>
      </c>
      <c r="B181" s="70"/>
      <c r="C181" s="76" t="s">
        <v>372</v>
      </c>
      <c r="D181" s="128" t="s">
        <v>373</v>
      </c>
      <c r="E181" s="46"/>
      <c r="F181" s="47"/>
      <c r="G181" s="118"/>
      <c r="H181" s="118"/>
      <c r="I181" s="129"/>
      <c r="J181" s="51"/>
    </row>
    <row r="182" spans="1:10" x14ac:dyDescent="0.25">
      <c r="A182" s="70" t="s">
        <v>374</v>
      </c>
      <c r="B182" s="70" t="s">
        <v>18</v>
      </c>
      <c r="C182" s="46" t="s">
        <v>375</v>
      </c>
      <c r="D182" s="131" t="s">
        <v>376</v>
      </c>
      <c r="E182" s="46" t="s">
        <v>101</v>
      </c>
      <c r="F182" s="47">
        <f>'[1]MEMÓRIA DE CALCULO'!F240</f>
        <v>3</v>
      </c>
      <c r="G182" s="48">
        <v>0</v>
      </c>
      <c r="H182" s="48">
        <v>0</v>
      </c>
      <c r="I182" s="50">
        <f>(H182+G182)*F182</f>
        <v>0</v>
      </c>
      <c r="J182" s="51"/>
    </row>
    <row r="183" spans="1:10" x14ac:dyDescent="0.25">
      <c r="A183" s="70" t="s">
        <v>377</v>
      </c>
      <c r="B183" s="70" t="s">
        <v>18</v>
      </c>
      <c r="C183" s="46">
        <v>230201</v>
      </c>
      <c r="D183" s="131" t="s">
        <v>378</v>
      </c>
      <c r="E183" s="46" t="s">
        <v>151</v>
      </c>
      <c r="F183" s="47">
        <f>'[1]MEMÓRIA DE CALCULO'!F242</f>
        <v>9</v>
      </c>
      <c r="G183" s="48">
        <v>0</v>
      </c>
      <c r="H183" s="48">
        <v>0</v>
      </c>
      <c r="I183" s="50">
        <f>(H183+G183)*F183</f>
        <v>0</v>
      </c>
      <c r="J183" s="51"/>
    </row>
    <row r="184" spans="1:10" x14ac:dyDescent="0.25">
      <c r="A184" s="72" t="s">
        <v>25</v>
      </c>
      <c r="B184" s="73"/>
      <c r="C184" s="73"/>
      <c r="D184" s="73"/>
      <c r="E184" s="73"/>
      <c r="F184" s="73"/>
      <c r="G184" s="73"/>
      <c r="H184" s="74"/>
      <c r="I184" s="157">
        <f>SUM(I182:I183)</f>
        <v>0</v>
      </c>
      <c r="J184" s="54">
        <f>I184*1.2665</f>
        <v>0</v>
      </c>
    </row>
    <row r="185" spans="1:10" x14ac:dyDescent="0.25">
      <c r="A185" s="125" t="s">
        <v>379</v>
      </c>
      <c r="B185" s="126"/>
      <c r="C185" s="126"/>
      <c r="D185" s="126"/>
      <c r="E185" s="126"/>
      <c r="F185" s="126"/>
      <c r="G185" s="126"/>
      <c r="H185" s="126"/>
      <c r="I185" s="126"/>
      <c r="J185" s="127"/>
    </row>
    <row r="186" spans="1:10" x14ac:dyDescent="0.25">
      <c r="A186" s="85">
        <v>19</v>
      </c>
      <c r="B186" s="70"/>
      <c r="C186" s="76" t="s">
        <v>380</v>
      </c>
      <c r="D186" s="128" t="s">
        <v>381</v>
      </c>
      <c r="E186" s="46"/>
      <c r="F186" s="47"/>
      <c r="G186" s="118"/>
      <c r="H186" s="118"/>
      <c r="I186" s="129"/>
      <c r="J186" s="51"/>
    </row>
    <row r="187" spans="1:10" x14ac:dyDescent="0.25">
      <c r="A187" s="70" t="s">
        <v>382</v>
      </c>
      <c r="B187" s="70" t="s">
        <v>18</v>
      </c>
      <c r="C187" s="46">
        <v>261000</v>
      </c>
      <c r="D187" s="131" t="s">
        <v>383</v>
      </c>
      <c r="E187" s="46" t="s">
        <v>20</v>
      </c>
      <c r="F187" s="47">
        <f>'[1]MEMÓRIA DE CALCULO'!F247</f>
        <v>128.79</v>
      </c>
      <c r="G187" s="48">
        <v>0</v>
      </c>
      <c r="H187" s="48">
        <v>0</v>
      </c>
      <c r="I187" s="50">
        <f t="shared" ref="I187:I192" si="10">(H187+G187)*F187</f>
        <v>0</v>
      </c>
      <c r="J187" s="51"/>
    </row>
    <row r="188" spans="1:10" x14ac:dyDescent="0.25">
      <c r="A188" s="70" t="s">
        <v>384</v>
      </c>
      <c r="B188" s="70" t="s">
        <v>18</v>
      </c>
      <c r="C188" s="70">
        <v>261301</v>
      </c>
      <c r="D188" s="131" t="s">
        <v>385</v>
      </c>
      <c r="E188" s="46" t="s">
        <v>386</v>
      </c>
      <c r="F188" s="47">
        <f>'[1]MEMÓRIA DE CALCULO'!F248</f>
        <v>168.34</v>
      </c>
      <c r="G188" s="48">
        <v>0</v>
      </c>
      <c r="H188" s="48">
        <v>0</v>
      </c>
      <c r="I188" s="50">
        <f t="shared" si="10"/>
        <v>0</v>
      </c>
      <c r="J188" s="51"/>
    </row>
    <row r="189" spans="1:10" x14ac:dyDescent="0.25">
      <c r="A189" s="70" t="s">
        <v>387</v>
      </c>
      <c r="B189" s="70" t="s">
        <v>18</v>
      </c>
      <c r="C189" s="46" t="s">
        <v>388</v>
      </c>
      <c r="D189" s="131" t="s">
        <v>389</v>
      </c>
      <c r="E189" s="46" t="s">
        <v>20</v>
      </c>
      <c r="F189" s="47">
        <f>'[1]MEMÓRIA DE CALCULO'!F253</f>
        <v>168.34</v>
      </c>
      <c r="G189" s="48">
        <v>0</v>
      </c>
      <c r="H189" s="48">
        <v>0</v>
      </c>
      <c r="I189" s="50">
        <f t="shared" si="10"/>
        <v>0</v>
      </c>
      <c r="J189" s="51"/>
    </row>
    <row r="190" spans="1:10" x14ac:dyDescent="0.25">
      <c r="A190" s="70" t="s">
        <v>390</v>
      </c>
      <c r="B190" s="70" t="s">
        <v>18</v>
      </c>
      <c r="C190" s="46">
        <v>261008</v>
      </c>
      <c r="D190" s="131" t="s">
        <v>391</v>
      </c>
      <c r="E190" s="46" t="s">
        <v>67</v>
      </c>
      <c r="F190" s="47">
        <f>'[1]MEMÓRIA DE CALCULO'!F258</f>
        <v>18.009999999999998</v>
      </c>
      <c r="G190" s="48">
        <v>0</v>
      </c>
      <c r="H190" s="48">
        <v>0</v>
      </c>
      <c r="I190" s="50">
        <f t="shared" si="10"/>
        <v>0</v>
      </c>
      <c r="J190" s="51"/>
    </row>
    <row r="191" spans="1:10" x14ac:dyDescent="0.25">
      <c r="A191" s="70" t="s">
        <v>392</v>
      </c>
      <c r="B191" s="70" t="s">
        <v>18</v>
      </c>
      <c r="C191" s="46">
        <v>261504</v>
      </c>
      <c r="D191" s="80" t="s">
        <v>393</v>
      </c>
      <c r="E191" s="46" t="s">
        <v>20</v>
      </c>
      <c r="F191" s="47">
        <f>'[1]MEMÓRIA DE CALCULO'!F266</f>
        <v>18.009999999999998</v>
      </c>
      <c r="G191" s="48">
        <v>0</v>
      </c>
      <c r="H191" s="48">
        <v>0</v>
      </c>
      <c r="I191" s="50">
        <f t="shared" si="10"/>
        <v>0</v>
      </c>
      <c r="J191" s="51"/>
    </row>
    <row r="192" spans="1:10" x14ac:dyDescent="0.25">
      <c r="A192" s="70" t="s">
        <v>394</v>
      </c>
      <c r="B192" s="70" t="s">
        <v>18</v>
      </c>
      <c r="C192" s="46">
        <v>260901</v>
      </c>
      <c r="D192" s="131" t="s">
        <v>395</v>
      </c>
      <c r="E192" s="46" t="s">
        <v>20</v>
      </c>
      <c r="F192" s="47">
        <f>'[1]MEMÓRIA DE CALCULO'!F274</f>
        <v>13.86</v>
      </c>
      <c r="G192" s="48">
        <v>0</v>
      </c>
      <c r="H192" s="48">
        <v>0</v>
      </c>
      <c r="I192" s="50">
        <f t="shared" si="10"/>
        <v>0</v>
      </c>
      <c r="J192" s="51"/>
    </row>
    <row r="193" spans="1:10" x14ac:dyDescent="0.25">
      <c r="A193" s="72" t="s">
        <v>25</v>
      </c>
      <c r="B193" s="73"/>
      <c r="C193" s="73"/>
      <c r="D193" s="73"/>
      <c r="E193" s="73"/>
      <c r="F193" s="73"/>
      <c r="G193" s="73"/>
      <c r="H193" s="74"/>
      <c r="I193" s="157">
        <f>SUM(I187:I192)</f>
        <v>0</v>
      </c>
      <c r="J193" s="54">
        <f>I193*1.2665</f>
        <v>0</v>
      </c>
    </row>
    <row r="194" spans="1:10" x14ac:dyDescent="0.25">
      <c r="A194" s="125" t="s">
        <v>396</v>
      </c>
      <c r="B194" s="126"/>
      <c r="C194" s="126"/>
      <c r="D194" s="126"/>
      <c r="E194" s="126"/>
      <c r="F194" s="126"/>
      <c r="G194" s="126"/>
      <c r="H194" s="126"/>
      <c r="I194" s="126"/>
      <c r="J194" s="127"/>
    </row>
    <row r="195" spans="1:10" x14ac:dyDescent="0.25">
      <c r="A195" s="85">
        <v>20</v>
      </c>
      <c r="B195" s="70"/>
      <c r="C195" s="76" t="s">
        <v>397</v>
      </c>
      <c r="D195" s="128" t="s">
        <v>45</v>
      </c>
      <c r="E195" s="46"/>
      <c r="F195" s="47"/>
      <c r="G195" s="118"/>
      <c r="H195" s="118"/>
      <c r="I195" s="129"/>
      <c r="J195" s="51"/>
    </row>
    <row r="196" spans="1:10" x14ac:dyDescent="0.25">
      <c r="A196" s="70" t="s">
        <v>398</v>
      </c>
      <c r="B196" s="70" t="s">
        <v>18</v>
      </c>
      <c r="C196" s="46" t="s">
        <v>399</v>
      </c>
      <c r="D196" s="131" t="s">
        <v>400</v>
      </c>
      <c r="E196" s="46" t="s">
        <v>20</v>
      </c>
      <c r="F196" s="47">
        <f>'[1]MEMÓRIA DE CALCULO'!F277</f>
        <v>51</v>
      </c>
      <c r="G196" s="48">
        <v>0</v>
      </c>
      <c r="H196" s="48">
        <v>0</v>
      </c>
      <c r="I196" s="50">
        <f>(H196+G196)*F196</f>
        <v>0</v>
      </c>
      <c r="J196" s="51"/>
    </row>
    <row r="197" spans="1:10" x14ac:dyDescent="0.25">
      <c r="A197" s="70" t="s">
        <v>401</v>
      </c>
      <c r="B197" s="70" t="s">
        <v>18</v>
      </c>
      <c r="C197" s="46">
        <v>270808</v>
      </c>
      <c r="D197" s="131" t="s">
        <v>402</v>
      </c>
      <c r="E197" s="46" t="s">
        <v>151</v>
      </c>
      <c r="F197" s="47">
        <f>'[1]MEMÓRIA DE CALCULO'!F278</f>
        <v>1</v>
      </c>
      <c r="G197" s="48">
        <v>0</v>
      </c>
      <c r="H197" s="48">
        <v>0</v>
      </c>
      <c r="I197" s="50">
        <f>(H197+G197)*F197</f>
        <v>0</v>
      </c>
      <c r="J197" s="51"/>
    </row>
    <row r="198" spans="1:10" x14ac:dyDescent="0.25">
      <c r="A198" s="154" t="s">
        <v>25</v>
      </c>
      <c r="B198" s="154"/>
      <c r="C198" s="154"/>
      <c r="D198" s="154"/>
      <c r="E198" s="154"/>
      <c r="F198" s="154"/>
      <c r="G198" s="154"/>
      <c r="H198" s="154"/>
      <c r="I198" s="157">
        <f>SUM(I196:I197)</f>
        <v>0</v>
      </c>
      <c r="J198" s="54">
        <f>I198*1.2665</f>
        <v>0</v>
      </c>
    </row>
    <row r="199" spans="1:10" x14ac:dyDescent="0.25">
      <c r="A199" s="144"/>
      <c r="B199" s="144"/>
      <c r="C199" s="144"/>
      <c r="D199" s="145"/>
      <c r="E199" s="144"/>
      <c r="F199" s="145"/>
      <c r="G199" s="146"/>
      <c r="H199" s="146"/>
      <c r="I199" s="147"/>
      <c r="J199" s="148"/>
    </row>
    <row r="200" spans="1:10" x14ac:dyDescent="0.25">
      <c r="A200" s="149" t="s">
        <v>403</v>
      </c>
      <c r="B200" s="149"/>
      <c r="C200" s="149"/>
      <c r="D200" s="149"/>
      <c r="E200" s="149"/>
      <c r="F200" s="149"/>
      <c r="G200" s="149"/>
      <c r="H200" s="149"/>
      <c r="I200" s="163">
        <f>I198+I193+I184+I179+I171+I166+I159+I155+I149+I144+I138+I134+I130+I126+I57+I35+I26+I20+I15+I11</f>
        <v>0</v>
      </c>
      <c r="J200" s="54">
        <f>I200*1.2665</f>
        <v>0</v>
      </c>
    </row>
    <row r="201" spans="1:10" x14ac:dyDescent="0.25">
      <c r="A201" s="104"/>
      <c r="B201" s="104"/>
      <c r="C201" s="104"/>
      <c r="D201" s="150"/>
      <c r="E201" s="150"/>
      <c r="F201" s="150"/>
      <c r="G201" s="150"/>
      <c r="H201" s="150"/>
      <c r="I201" s="151"/>
      <c r="J201" s="105"/>
    </row>
    <row r="202" spans="1:10" x14ac:dyDescent="0.25">
      <c r="A202" s="104"/>
      <c r="B202" s="104"/>
      <c r="C202" s="104"/>
      <c r="D202" s="150"/>
      <c r="E202" s="150"/>
      <c r="F202" s="150"/>
      <c r="G202" s="150"/>
      <c r="H202" s="150"/>
      <c r="I202" s="151"/>
      <c r="J202" s="105"/>
    </row>
    <row r="203" spans="1:10" x14ac:dyDescent="0.25">
      <c r="A203" s="152" t="s">
        <v>58</v>
      </c>
      <c r="B203" s="152"/>
      <c r="C203" s="152"/>
      <c r="D203" s="152"/>
      <c r="E203" s="152"/>
      <c r="F203" s="152"/>
      <c r="G203" s="152"/>
      <c r="H203" s="152"/>
      <c r="I203" s="152"/>
      <c r="J203" s="152"/>
    </row>
    <row r="204" spans="1:10" x14ac:dyDescent="0.25">
      <c r="A204" s="153" t="s">
        <v>59</v>
      </c>
      <c r="B204" s="153"/>
      <c r="C204" s="153"/>
      <c r="D204" s="153"/>
      <c r="E204" s="153"/>
      <c r="F204" s="153"/>
      <c r="G204" s="153"/>
      <c r="H204" s="153"/>
      <c r="I204" s="153"/>
      <c r="J204" s="153"/>
    </row>
    <row r="205" spans="1:10" x14ac:dyDescent="0.25">
      <c r="A205" s="153" t="s">
        <v>60</v>
      </c>
      <c r="B205" s="153"/>
      <c r="C205" s="153"/>
      <c r="D205" s="153"/>
      <c r="E205" s="153"/>
      <c r="F205" s="153"/>
      <c r="G205" s="153"/>
      <c r="H205" s="153"/>
      <c r="I205" s="153"/>
      <c r="J205" s="153"/>
    </row>
    <row r="206" spans="1:10" x14ac:dyDescent="0.25">
      <c r="A206" s="153" t="s">
        <v>61</v>
      </c>
      <c r="B206" s="153"/>
      <c r="C206" s="153"/>
      <c r="D206" s="153"/>
      <c r="E206" s="153"/>
      <c r="F206" s="153"/>
      <c r="G206" s="153"/>
      <c r="H206" s="153"/>
      <c r="I206" s="153"/>
      <c r="J206" s="153"/>
    </row>
    <row r="207" spans="1:10" x14ac:dyDescent="0.25">
      <c r="A207" s="153" t="s">
        <v>62</v>
      </c>
      <c r="B207" s="153"/>
      <c r="C207" s="153"/>
      <c r="D207" s="153"/>
      <c r="E207" s="153"/>
      <c r="F207" s="153"/>
      <c r="G207" s="153"/>
      <c r="H207" s="153"/>
      <c r="I207" s="153"/>
      <c r="J207" s="153"/>
    </row>
  </sheetData>
  <sheetProtection algorithmName="SHA-512" hashValue="4gZPW4XLg2UUULY8S//9XgzSOcSifRpAOK8G3XtoMa1+Q/9LBj+eTyzfBYMalGLswKl1EohUCxgqT3jK0cJ8gA==" saltValue="OBVb70PBxs7kxi+1QZp4og==" spinCount="100000" sheet="1" objects="1" scenarios="1" selectLockedCells="1"/>
  <mergeCells count="52">
    <mergeCell ref="A204:J204"/>
    <mergeCell ref="A205:J205"/>
    <mergeCell ref="A206:J206"/>
    <mergeCell ref="A207:J207"/>
    <mergeCell ref="A185:J185"/>
    <mergeCell ref="A193:H193"/>
    <mergeCell ref="A194:J194"/>
    <mergeCell ref="A198:H198"/>
    <mergeCell ref="A200:H200"/>
    <mergeCell ref="A203:J203"/>
    <mergeCell ref="A167:J167"/>
    <mergeCell ref="A171:H171"/>
    <mergeCell ref="A172:J172"/>
    <mergeCell ref="A179:H179"/>
    <mergeCell ref="A180:J180"/>
    <mergeCell ref="A184:H184"/>
    <mergeCell ref="A150:J150"/>
    <mergeCell ref="A155:H155"/>
    <mergeCell ref="A156:J156"/>
    <mergeCell ref="A159:H159"/>
    <mergeCell ref="A160:J160"/>
    <mergeCell ref="A166:H166"/>
    <mergeCell ref="A135:J135"/>
    <mergeCell ref="A138:H138"/>
    <mergeCell ref="A139:J139"/>
    <mergeCell ref="A144:H144"/>
    <mergeCell ref="A145:J145"/>
    <mergeCell ref="A149:H149"/>
    <mergeCell ref="A58:J58"/>
    <mergeCell ref="A126:H126"/>
    <mergeCell ref="A127:J127"/>
    <mergeCell ref="A130:H130"/>
    <mergeCell ref="A131:J131"/>
    <mergeCell ref="A134:H134"/>
    <mergeCell ref="A21:J21"/>
    <mergeCell ref="A26:H26"/>
    <mergeCell ref="A27:J27"/>
    <mergeCell ref="A35:H35"/>
    <mergeCell ref="A36:J36"/>
    <mergeCell ref="A57:H57"/>
    <mergeCell ref="A7:J7"/>
    <mergeCell ref="A11:H11"/>
    <mergeCell ref="A12:J12"/>
    <mergeCell ref="A15:H15"/>
    <mergeCell ref="A16:J16"/>
    <mergeCell ref="A20:H20"/>
    <mergeCell ref="A1:J1"/>
    <mergeCell ref="A2:J2"/>
    <mergeCell ref="A3:J3"/>
    <mergeCell ref="A4:J4"/>
    <mergeCell ref="A5:J5"/>
    <mergeCell ref="B6:C6"/>
  </mergeCells>
  <pageMargins left="0.511811024" right="0.511811024" top="0.78740157499999996" bottom="0.78740157499999996" header="0.31496062000000002" footer="0.31496062000000002"/>
  <ignoredErrors>
    <ignoredError sqref="C128:C129 C136:C137 C140:C1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</vt:lpstr>
      <vt:lpstr>COMPOSIÇÃO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2019-08-27T16:58:24Z</dcterms:created>
  <dcterms:modified xsi:type="dcterms:W3CDTF">2019-08-27T17:39:41Z</dcterms:modified>
</cp:coreProperties>
</file>